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20" activeTab="0"/>
  </bookViews>
  <sheets>
    <sheet name="部分払願(様式)" sheetId="1" r:id="rId1"/>
    <sheet name="支払額確認用" sheetId="2" r:id="rId2"/>
  </sheets>
  <definedNames>
    <definedName name="_xlnm.Print_Area" localSheetId="1">'支払額確認用'!$B$15:$AN$31</definedName>
    <definedName name="_xlnm.Print_Area" localSheetId="0">'部分払願(様式)'!$A$1:$E$16</definedName>
  </definedNames>
  <calcPr fullCalcOnLoad="1"/>
</workbook>
</file>

<file path=xl/comments2.xml><?xml version="1.0" encoding="utf-8"?>
<comments xmlns="http://schemas.openxmlformats.org/spreadsheetml/2006/main">
  <authors>
    <author>米田 大樹</author>
  </authors>
  <commentList>
    <comment ref="AG6" authorId="0">
      <text>
        <r>
          <rPr>
            <b/>
            <sz val="9"/>
            <color indexed="10"/>
            <rFont val="ＭＳ Ｐゴシック"/>
            <family val="3"/>
          </rPr>
          <t>※背景色＝赤注意！</t>
        </r>
        <r>
          <rPr>
            <b/>
            <sz val="9"/>
            <rFont val="ＭＳ Ｐゴシック"/>
            <family val="3"/>
          </rPr>
          <t xml:space="preserve">
支払仮定額(H)＜支払額(I)となっています!!</t>
        </r>
      </text>
    </comment>
  </commentList>
</comments>
</file>

<file path=xl/sharedStrings.xml><?xml version="1.0" encoding="utf-8"?>
<sst xmlns="http://schemas.openxmlformats.org/spreadsheetml/2006/main" count="64" uniqueCount="42">
  <si>
    <t>契約件名</t>
  </si>
  <si>
    <t>契約期間</t>
  </si>
  <si>
    <t>契約金額</t>
  </si>
  <si>
    <t>出来高額</t>
  </si>
  <si>
    <t>出来高9/10の額</t>
  </si>
  <si>
    <t>前回までの受領額</t>
  </si>
  <si>
    <t>今回要求額</t>
  </si>
  <si>
    <t>～</t>
  </si>
  <si>
    <t>請負金額
（Ａ）</t>
  </si>
  <si>
    <t>支払済額</t>
  </si>
  <si>
    <t>出来形
等の歩
合
（Ｄ） %</t>
  </si>
  <si>
    <t>出来形等
の金額
Ａ×Ｄ　（Ｅ）</t>
  </si>
  <si>
    <t>出来形等
に対する
９分金額
（Ｅ×0.9） （Ｆ）</t>
  </si>
  <si>
    <t>前金払に出
来形等の歩合
を乗じた額
（Ｂ×Ｄ） （Ｇ）</t>
  </si>
  <si>
    <t>今回支払
仮定額
（Ｆ－Ｇ－Ｃ） （Ｈ）</t>
  </si>
  <si>
    <t>今回
支払額
（Ｉ）</t>
  </si>
  <si>
    <t>残額
（Ｊ）</t>
  </si>
  <si>
    <t>部分払
（Ｃ）</t>
  </si>
  <si>
    <t>（A)</t>
  </si>
  <si>
    <t>（E)</t>
  </si>
  <si>
    <t>（F)</t>
  </si>
  <si>
    <t>（B)+（C)</t>
  </si>
  <si>
    <t>前金払
（Ｂ）</t>
  </si>
  <si>
    <t>（I)</t>
  </si>
  <si>
    <t>部　分　払　願</t>
  </si>
  <si>
    <t>　一金</t>
  </si>
  <si>
    <t>支払
回数</t>
  </si>
  <si>
    <t>部　分　払　願</t>
  </si>
  <si>
    <t>～</t>
  </si>
  <si>
    <t>セル背景色が左の色のセルは、数式が入力されています。</t>
  </si>
  <si>
    <t>住 所</t>
  </si>
  <si>
    <t>氏 名</t>
  </si>
  <si>
    <t>様 式</t>
  </si>
  <si>
    <t>円也</t>
  </si>
  <si>
    <t>住 　所</t>
  </si>
  <si>
    <t>氏 　名</t>
  </si>
  <si>
    <t>計算欄</t>
  </si>
  <si>
    <t>上記のとおり部分払いくださるようお願いします。</t>
  </si>
  <si>
    <t>令和　　年　　月　　日</t>
  </si>
  <si>
    <t>奄美市長　殿</t>
  </si>
  <si>
    <t>奄美市長　　殿</t>
  </si>
  <si>
    <t>押印不要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</si>
</sst>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[DBNum3]&quot;一&quot;&quot;金&quot;#,##0&quot;円&quot;"/>
    <numFmt numFmtId="179" formatCode="[DBNum3]#,##0&quot;円&quot;"/>
    <numFmt numFmtId="180" formatCode="&quot;小&quot;&quot;計&quot;#,##0"/>
    <numFmt numFmtId="181" formatCode="&quot;小&quot;&quot;計&quot;\ #,##0"/>
    <numFmt numFmtId="182" formatCode="[DBNum3]#,##0\ &quot;円&quot;"/>
    <numFmt numFmtId="183" formatCode="0_ "/>
    <numFmt numFmtId="184" formatCode="[DBNum3]#,##0\ &quot;円&quot;&quot;也&quot;"/>
    <numFmt numFmtId="185" formatCode="[DBNum3]#,##0"/>
    <numFmt numFmtId="186" formatCode="#,##0&quot;以&quot;&quot;内&quot;"/>
    <numFmt numFmtId="187" formatCode="&quot;支払済額計：&quot;#,##0"/>
    <numFmt numFmtId="188" formatCode="&quot;B+C：&quot;#,##0"/>
    <numFmt numFmtId="189" formatCode="&quot;小計：&quot;#,##0"/>
    <numFmt numFmtId="190" formatCode="&quot;※&quot;#,##0&quot;以&quot;&quot;内&quot;"/>
    <numFmt numFmtId="191" formatCode="* #,##0;* ;@"/>
    <numFmt numFmtId="192" formatCode="#,##0_ ;[Red]\-#,##0\ "/>
    <numFmt numFmtId="193" formatCode="#,##0;&quot;▲ &quot;#,##0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明朝"/>
      <family val="1"/>
    </font>
    <font>
      <sz val="16"/>
      <color indexed="8"/>
      <name val="ＭＳ Ｐ明朝"/>
      <family val="1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b/>
      <u val="single"/>
      <sz val="11"/>
      <color indexed="8"/>
      <name val="ＭＳ Ｐ明朝"/>
      <family val="1"/>
    </font>
    <font>
      <sz val="22"/>
      <color indexed="8"/>
      <name val="ＭＳ Ｐ明朝"/>
      <family val="1"/>
    </font>
    <font>
      <sz val="9"/>
      <color indexed="8"/>
      <name val="ＭＳ Ｐ明朝"/>
      <family val="1"/>
    </font>
    <font>
      <u val="single"/>
      <sz val="11"/>
      <color indexed="10"/>
      <name val="ＭＳ Ｐ明朝"/>
      <family val="1"/>
    </font>
    <font>
      <b/>
      <sz val="16"/>
      <color indexed="10"/>
      <name val="ＭＳ Ｐ明朝"/>
      <family val="1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Ｐ明朝"/>
      <family val="1"/>
    </font>
    <font>
      <sz val="16"/>
      <color theme="1"/>
      <name val="ＭＳ Ｐ明朝"/>
      <family val="1"/>
    </font>
    <font>
      <sz val="11"/>
      <color theme="1"/>
      <name val="ＭＳ Ｐ明朝"/>
      <family val="1"/>
    </font>
    <font>
      <b/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10"/>
      <color theme="1"/>
      <name val="ＭＳ Ｐ明朝"/>
      <family val="1"/>
    </font>
    <font>
      <u val="single"/>
      <sz val="11"/>
      <color rgb="FFFF0000"/>
      <name val="ＭＳ Ｐ明朝"/>
      <family val="1"/>
    </font>
    <font>
      <sz val="9"/>
      <color theme="1"/>
      <name val="ＭＳ Ｐ明朝"/>
      <family val="1"/>
    </font>
    <font>
      <b/>
      <sz val="10"/>
      <color theme="1"/>
      <name val="ＭＳ Ｐ明朝"/>
      <family val="1"/>
    </font>
    <font>
      <b/>
      <u val="single"/>
      <sz val="11"/>
      <color theme="1"/>
      <name val="ＭＳ Ｐ明朝"/>
      <family val="1"/>
    </font>
    <font>
      <sz val="22"/>
      <color theme="1"/>
      <name val="ＭＳ Ｐ明朝"/>
      <family val="1"/>
    </font>
    <font>
      <b/>
      <sz val="16"/>
      <color rgb="FFFF0000"/>
      <name val="ＭＳ Ｐ明朝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DE9D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60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38" fontId="50" fillId="0" borderId="0" xfId="48" applyFont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38" fontId="50" fillId="0" borderId="0" xfId="48" applyFont="1" applyBorder="1" applyAlignment="1">
      <alignment horizontal="right" vertical="center"/>
    </xf>
    <xf numFmtId="0" fontId="50" fillId="0" borderId="12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38" fontId="50" fillId="0" borderId="13" xfId="48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38" fontId="51" fillId="0" borderId="0" xfId="48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38" fontId="51" fillId="0" borderId="0" xfId="48" applyFont="1" applyBorder="1" applyAlignment="1">
      <alignment horizontal="right" vertical="center"/>
    </xf>
    <xf numFmtId="0" fontId="51" fillId="0" borderId="10" xfId="0" applyFont="1" applyBorder="1" applyAlignment="1">
      <alignment horizontal="right" vertical="center"/>
    </xf>
    <xf numFmtId="0" fontId="51" fillId="0" borderId="0" xfId="0" applyFont="1" applyBorder="1" applyAlignment="1">
      <alignment horizontal="right" vertical="center"/>
    </xf>
    <xf numFmtId="0" fontId="51" fillId="0" borderId="10" xfId="0" applyFont="1" applyBorder="1" applyAlignment="1">
      <alignment horizontal="left" vertical="center" indent="2"/>
    </xf>
    <xf numFmtId="0" fontId="51" fillId="0" borderId="17" xfId="0" applyFont="1" applyBorder="1" applyAlignment="1">
      <alignment vertical="center"/>
    </xf>
    <xf numFmtId="0" fontId="51" fillId="0" borderId="19" xfId="0" applyFont="1" applyBorder="1" applyAlignment="1">
      <alignment horizontal="left" vertical="center" indent="2"/>
    </xf>
    <xf numFmtId="0" fontId="51" fillId="0" borderId="20" xfId="0" applyFont="1" applyBorder="1" applyAlignment="1">
      <alignment horizontal="distributed" vertical="center" indent="2"/>
    </xf>
    <xf numFmtId="0" fontId="52" fillId="7" borderId="0" xfId="0" applyFont="1" applyFill="1" applyAlignment="1">
      <alignment vertical="center"/>
    </xf>
    <xf numFmtId="0" fontId="51" fillId="0" borderId="21" xfId="0" applyFont="1" applyBorder="1" applyAlignment="1">
      <alignment horizontal="right" vertical="center"/>
    </xf>
    <xf numFmtId="185" fontId="51" fillId="0" borderId="15" xfId="48" applyNumberFormat="1" applyFont="1" applyBorder="1" applyAlignment="1">
      <alignment horizontal="right" vertical="center"/>
    </xf>
    <xf numFmtId="0" fontId="53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51" fillId="33" borderId="15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vertical="center"/>
    </xf>
    <xf numFmtId="0" fontId="51" fillId="33" borderId="16" xfId="0" applyFont="1" applyFill="1" applyBorder="1" applyAlignment="1">
      <alignment vertical="center"/>
    </xf>
    <xf numFmtId="0" fontId="51" fillId="33" borderId="19" xfId="0" applyFont="1" applyFill="1" applyBorder="1" applyAlignment="1">
      <alignment horizontal="left" vertical="center" indent="2"/>
    </xf>
    <xf numFmtId="0" fontId="51" fillId="33" borderId="0" xfId="0" applyFont="1" applyFill="1" applyAlignment="1">
      <alignment vertical="center"/>
    </xf>
    <xf numFmtId="0" fontId="51" fillId="33" borderId="0" xfId="0" applyFont="1" applyFill="1" applyBorder="1" applyAlignment="1">
      <alignment vertical="center"/>
    </xf>
    <xf numFmtId="0" fontId="52" fillId="33" borderId="11" xfId="0" applyFont="1" applyFill="1" applyBorder="1" applyAlignment="1">
      <alignment vertical="center"/>
    </xf>
    <xf numFmtId="0" fontId="51" fillId="33" borderId="10" xfId="0" applyFont="1" applyFill="1" applyBorder="1" applyAlignment="1">
      <alignment vertical="center"/>
    </xf>
    <xf numFmtId="0" fontId="51" fillId="33" borderId="10" xfId="0" applyFont="1" applyFill="1" applyBorder="1" applyAlignment="1">
      <alignment horizontal="left" vertical="center" indent="4"/>
    </xf>
    <xf numFmtId="0" fontId="51" fillId="33" borderId="0" xfId="0" applyFont="1" applyFill="1" applyAlignment="1">
      <alignment vertical="center"/>
    </xf>
    <xf numFmtId="0" fontId="51" fillId="33" borderId="12" xfId="0" applyFont="1" applyFill="1" applyBorder="1" applyAlignment="1">
      <alignment vertical="center"/>
    </xf>
    <xf numFmtId="0" fontId="51" fillId="33" borderId="13" xfId="0" applyFont="1" applyFill="1" applyBorder="1" applyAlignment="1">
      <alignment vertical="center"/>
    </xf>
    <xf numFmtId="0" fontId="52" fillId="33" borderId="14" xfId="0" applyFont="1" applyFill="1" applyBorder="1" applyAlignment="1">
      <alignment vertical="center"/>
    </xf>
    <xf numFmtId="0" fontId="54" fillId="33" borderId="0" xfId="0" applyFont="1" applyFill="1" applyAlignment="1">
      <alignment vertical="center"/>
    </xf>
    <xf numFmtId="0" fontId="52" fillId="34" borderId="0" xfId="0" applyFont="1" applyFill="1" applyAlignment="1">
      <alignment vertical="center"/>
    </xf>
    <xf numFmtId="0" fontId="52" fillId="34" borderId="11" xfId="0" applyFont="1" applyFill="1" applyBorder="1" applyAlignment="1">
      <alignment horizontal="center" vertical="center"/>
    </xf>
    <xf numFmtId="0" fontId="55" fillId="34" borderId="11" xfId="0" applyFont="1" applyFill="1" applyBorder="1" applyAlignment="1">
      <alignment horizontal="center" vertical="center"/>
    </xf>
    <xf numFmtId="186" fontId="52" fillId="34" borderId="0" xfId="0" applyNumberFormat="1" applyFont="1" applyFill="1" applyBorder="1" applyAlignment="1">
      <alignment vertical="center" wrapText="1" shrinkToFit="1"/>
    </xf>
    <xf numFmtId="0" fontId="52" fillId="34" borderId="0" xfId="0" applyFont="1" applyFill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1" fillId="0" borderId="21" xfId="0" applyFont="1" applyBorder="1" applyAlignment="1">
      <alignment horizontal="left" vertical="center" indent="1"/>
    </xf>
    <xf numFmtId="0" fontId="51" fillId="0" borderId="15" xfId="0" applyFont="1" applyBorder="1" applyAlignment="1">
      <alignment horizontal="left" vertical="center" indent="1"/>
    </xf>
    <xf numFmtId="0" fontId="51" fillId="0" borderId="16" xfId="0" applyFont="1" applyBorder="1" applyAlignment="1">
      <alignment horizontal="left" vertical="center" indent="1"/>
    </xf>
    <xf numFmtId="0" fontId="51" fillId="0" borderId="21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51" fillId="33" borderId="20" xfId="0" applyFont="1" applyFill="1" applyBorder="1" applyAlignment="1">
      <alignment horizontal="distributed" vertical="center" indent="2"/>
    </xf>
    <xf numFmtId="190" fontId="56" fillId="33" borderId="17" xfId="0" applyNumberFormat="1" applyFont="1" applyFill="1" applyBorder="1" applyAlignment="1">
      <alignment vertical="center" shrinkToFit="1"/>
    </xf>
    <xf numFmtId="0" fontId="51" fillId="33" borderId="21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184" fontId="51" fillId="33" borderId="15" xfId="48" applyNumberFormat="1" applyFont="1" applyFill="1" applyBorder="1" applyAlignment="1">
      <alignment vertical="center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176" fontId="58" fillId="33" borderId="20" xfId="0" applyNumberFormat="1" applyFont="1" applyFill="1" applyBorder="1" applyAlignment="1">
      <alignment vertical="center" shrinkToFit="1"/>
    </xf>
    <xf numFmtId="176" fontId="55" fillId="33" borderId="19" xfId="0" applyNumberFormat="1" applyFont="1" applyFill="1" applyBorder="1" applyAlignment="1">
      <alignment vertical="center" shrinkToFit="1"/>
    </xf>
    <xf numFmtId="176" fontId="55" fillId="33" borderId="17" xfId="0" applyNumberFormat="1" applyFont="1" applyFill="1" applyBorder="1" applyAlignment="1">
      <alignment vertical="center" shrinkToFit="1"/>
    </xf>
    <xf numFmtId="176" fontId="55" fillId="33" borderId="18" xfId="0" applyNumberFormat="1" applyFont="1" applyFill="1" applyBorder="1" applyAlignment="1">
      <alignment vertical="center" shrinkToFit="1"/>
    </xf>
    <xf numFmtId="176" fontId="55" fillId="33" borderId="10" xfId="0" applyNumberFormat="1" applyFont="1" applyFill="1" applyBorder="1" applyAlignment="1">
      <alignment vertical="center" shrinkToFit="1"/>
    </xf>
    <xf numFmtId="176" fontId="55" fillId="33" borderId="0" xfId="0" applyNumberFormat="1" applyFont="1" applyFill="1" applyBorder="1" applyAlignment="1">
      <alignment vertical="center" shrinkToFit="1"/>
    </xf>
    <xf numFmtId="176" fontId="55" fillId="33" borderId="11" xfId="0" applyNumberFormat="1" applyFont="1" applyFill="1" applyBorder="1" applyAlignment="1">
      <alignment vertical="center" shrinkToFit="1"/>
    </xf>
    <xf numFmtId="176" fontId="55" fillId="33" borderId="12" xfId="0" applyNumberFormat="1" applyFont="1" applyFill="1" applyBorder="1" applyAlignment="1">
      <alignment vertical="center" shrinkToFit="1"/>
    </xf>
    <xf numFmtId="176" fontId="55" fillId="33" borderId="13" xfId="0" applyNumberFormat="1" applyFont="1" applyFill="1" applyBorder="1" applyAlignment="1">
      <alignment vertical="center" shrinkToFit="1"/>
    </xf>
    <xf numFmtId="176" fontId="55" fillId="33" borderId="14" xfId="0" applyNumberFormat="1" applyFont="1" applyFill="1" applyBorder="1" applyAlignment="1">
      <alignment vertical="center" shrinkToFit="1"/>
    </xf>
    <xf numFmtId="176" fontId="55" fillId="33" borderId="20" xfId="0" applyNumberFormat="1" applyFont="1" applyFill="1" applyBorder="1" applyAlignment="1">
      <alignment vertical="center" shrinkToFit="1"/>
    </xf>
    <xf numFmtId="0" fontId="51" fillId="33" borderId="21" xfId="0" applyFont="1" applyFill="1" applyBorder="1" applyAlignment="1">
      <alignment horizontal="left" vertical="center" indent="1"/>
    </xf>
    <xf numFmtId="0" fontId="51" fillId="33" borderId="15" xfId="0" applyFont="1" applyFill="1" applyBorder="1" applyAlignment="1">
      <alignment horizontal="left" vertical="center" indent="1"/>
    </xf>
    <xf numFmtId="0" fontId="51" fillId="33" borderId="16" xfId="0" applyFont="1" applyFill="1" applyBorder="1" applyAlignment="1">
      <alignment horizontal="left" vertical="center" indent="1"/>
    </xf>
    <xf numFmtId="176" fontId="58" fillId="35" borderId="20" xfId="0" applyNumberFormat="1" applyFont="1" applyFill="1" applyBorder="1" applyAlignment="1">
      <alignment vertical="center" shrinkToFit="1"/>
    </xf>
    <xf numFmtId="177" fontId="55" fillId="33" borderId="19" xfId="0" applyNumberFormat="1" applyFont="1" applyFill="1" applyBorder="1" applyAlignment="1">
      <alignment vertical="center" shrinkToFit="1"/>
    </xf>
    <xf numFmtId="177" fontId="55" fillId="33" borderId="18" xfId="0" applyNumberFormat="1" applyFont="1" applyFill="1" applyBorder="1" applyAlignment="1">
      <alignment vertical="center" shrinkToFit="1"/>
    </xf>
    <xf numFmtId="177" fontId="55" fillId="33" borderId="10" xfId="0" applyNumberFormat="1" applyFont="1" applyFill="1" applyBorder="1" applyAlignment="1">
      <alignment vertical="center" shrinkToFit="1"/>
    </xf>
    <xf numFmtId="177" fontId="55" fillId="33" borderId="11" xfId="0" applyNumberFormat="1" applyFont="1" applyFill="1" applyBorder="1" applyAlignment="1">
      <alignment vertical="center" shrinkToFit="1"/>
    </xf>
    <xf numFmtId="177" fontId="55" fillId="33" borderId="12" xfId="0" applyNumberFormat="1" applyFont="1" applyFill="1" applyBorder="1" applyAlignment="1">
      <alignment vertical="center" shrinkToFit="1"/>
    </xf>
    <xf numFmtId="177" fontId="55" fillId="33" borderId="14" xfId="0" applyNumberFormat="1" applyFont="1" applyFill="1" applyBorder="1" applyAlignment="1">
      <alignment vertical="center" shrinkToFit="1"/>
    </xf>
    <xf numFmtId="191" fontId="52" fillId="35" borderId="22" xfId="48" applyNumberFormat="1" applyFont="1" applyFill="1" applyBorder="1" applyAlignment="1">
      <alignment horizontal="center" vertical="center"/>
    </xf>
    <xf numFmtId="191" fontId="52" fillId="35" borderId="23" xfId="48" applyNumberFormat="1" applyFont="1" applyFill="1" applyBorder="1" applyAlignment="1">
      <alignment horizontal="center" vertical="center"/>
    </xf>
    <xf numFmtId="191" fontId="52" fillId="35" borderId="24" xfId="48" applyNumberFormat="1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horizontal="right" vertical="center"/>
    </xf>
    <xf numFmtId="0" fontId="51" fillId="33" borderId="15" xfId="0" applyFont="1" applyFill="1" applyBorder="1" applyAlignment="1">
      <alignment horizontal="right" vertical="center"/>
    </xf>
    <xf numFmtId="38" fontId="51" fillId="33" borderId="0" xfId="48" applyFont="1" applyFill="1" applyBorder="1" applyAlignment="1">
      <alignment horizontal="right" vertical="center"/>
    </xf>
    <xf numFmtId="0" fontId="51" fillId="33" borderId="0" xfId="0" applyFont="1" applyFill="1" applyBorder="1" applyAlignment="1">
      <alignment vertical="center"/>
    </xf>
    <xf numFmtId="0" fontId="51" fillId="33" borderId="10" xfId="0" applyFont="1" applyFill="1" applyBorder="1" applyAlignment="1">
      <alignment horizontal="left" vertical="center" indent="3"/>
    </xf>
    <xf numFmtId="0" fontId="51" fillId="33" borderId="0" xfId="0" applyFont="1" applyFill="1" applyBorder="1" applyAlignment="1">
      <alignment horizontal="left" vertical="center" indent="3"/>
    </xf>
    <xf numFmtId="0" fontId="52" fillId="33" borderId="19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189" fontId="59" fillId="33" borderId="17" xfId="0" applyNumberFormat="1" applyFont="1" applyFill="1" applyBorder="1" applyAlignment="1">
      <alignment horizontal="center" vertical="center" shrinkToFit="1"/>
    </xf>
    <xf numFmtId="0" fontId="60" fillId="33" borderId="21" xfId="0" applyFont="1" applyFill="1" applyBorder="1" applyAlignment="1">
      <alignment horizontal="center" vertical="center"/>
    </xf>
    <xf numFmtId="0" fontId="60" fillId="33" borderId="15" xfId="0" applyFont="1" applyFill="1" applyBorder="1" applyAlignment="1">
      <alignment horizontal="center" vertical="center"/>
    </xf>
    <xf numFmtId="0" fontId="60" fillId="33" borderId="16" xfId="0" applyFont="1" applyFill="1" applyBorder="1" applyAlignment="1">
      <alignment horizontal="center" vertical="center"/>
    </xf>
    <xf numFmtId="0" fontId="55" fillId="33" borderId="20" xfId="0" applyFont="1" applyFill="1" applyBorder="1" applyAlignment="1">
      <alignment horizontal="center" vertical="center" wrapText="1"/>
    </xf>
    <xf numFmtId="0" fontId="55" fillId="33" borderId="20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193" fontId="55" fillId="7" borderId="19" xfId="0" applyNumberFormat="1" applyFont="1" applyFill="1" applyBorder="1" applyAlignment="1">
      <alignment vertical="center" shrinkToFit="1"/>
    </xf>
    <xf numFmtId="193" fontId="55" fillId="7" borderId="17" xfId="0" applyNumberFormat="1" applyFont="1" applyFill="1" applyBorder="1" applyAlignment="1">
      <alignment vertical="center" shrinkToFit="1"/>
    </xf>
    <xf numFmtId="193" fontId="55" fillId="7" borderId="18" xfId="0" applyNumberFormat="1" applyFont="1" applyFill="1" applyBorder="1" applyAlignment="1">
      <alignment vertical="center" shrinkToFit="1"/>
    </xf>
    <xf numFmtId="193" fontId="55" fillId="7" borderId="10" xfId="0" applyNumberFormat="1" applyFont="1" applyFill="1" applyBorder="1" applyAlignment="1">
      <alignment vertical="center" shrinkToFit="1"/>
    </xf>
    <xf numFmtId="193" fontId="55" fillId="7" borderId="0" xfId="0" applyNumberFormat="1" applyFont="1" applyFill="1" applyBorder="1" applyAlignment="1">
      <alignment vertical="center" shrinkToFit="1"/>
    </xf>
    <xf numFmtId="193" fontId="55" fillId="7" borderId="11" xfId="0" applyNumberFormat="1" applyFont="1" applyFill="1" applyBorder="1" applyAlignment="1">
      <alignment vertical="center" shrinkToFit="1"/>
    </xf>
    <xf numFmtId="193" fontId="55" fillId="7" borderId="12" xfId="0" applyNumberFormat="1" applyFont="1" applyFill="1" applyBorder="1" applyAlignment="1">
      <alignment vertical="center" shrinkToFit="1"/>
    </xf>
    <xf numFmtId="193" fontId="55" fillId="7" borderId="13" xfId="0" applyNumberFormat="1" applyFont="1" applyFill="1" applyBorder="1" applyAlignment="1">
      <alignment vertical="center" shrinkToFit="1"/>
    </xf>
    <xf numFmtId="193" fontId="55" fillId="7" borderId="14" xfId="0" applyNumberFormat="1" applyFont="1" applyFill="1" applyBorder="1" applyAlignment="1">
      <alignment vertical="center" shrinkToFit="1"/>
    </xf>
    <xf numFmtId="0" fontId="55" fillId="33" borderId="19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191" fontId="52" fillId="7" borderId="22" xfId="48" applyNumberFormat="1" applyFont="1" applyFill="1" applyBorder="1" applyAlignment="1">
      <alignment horizontal="center" vertical="center"/>
    </xf>
    <xf numFmtId="191" fontId="52" fillId="7" borderId="23" xfId="48" applyNumberFormat="1" applyFont="1" applyFill="1" applyBorder="1" applyAlignment="1">
      <alignment horizontal="center" vertical="center"/>
    </xf>
    <xf numFmtId="191" fontId="52" fillId="7" borderId="24" xfId="48" applyNumberFormat="1" applyFont="1" applyFill="1" applyBorder="1" applyAlignment="1">
      <alignment horizontal="center" vertical="center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176" fontId="58" fillId="33" borderId="22" xfId="0" applyNumberFormat="1" applyFont="1" applyFill="1" applyBorder="1" applyAlignment="1">
      <alignment vertical="center" shrinkToFit="1"/>
    </xf>
    <xf numFmtId="176" fontId="58" fillId="33" borderId="23" xfId="0" applyNumberFormat="1" applyFont="1" applyFill="1" applyBorder="1" applyAlignment="1">
      <alignment vertical="center" shrinkToFit="1"/>
    </xf>
    <xf numFmtId="176" fontId="58" fillId="33" borderId="24" xfId="0" applyNumberFormat="1" applyFont="1" applyFill="1" applyBorder="1" applyAlignment="1">
      <alignment vertical="center" shrinkToFit="1"/>
    </xf>
    <xf numFmtId="0" fontId="61" fillId="0" borderId="0" xfId="0" applyFont="1" applyBorder="1" applyAlignment="1">
      <alignment horizontal="right" vertical="center"/>
    </xf>
    <xf numFmtId="0" fontId="6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11</xdr:row>
      <xdr:rowOff>9525</xdr:rowOff>
    </xdr:from>
    <xdr:to>
      <xdr:col>18</xdr:col>
      <xdr:colOff>66675</xdr:colOff>
      <xdr:row>11</xdr:row>
      <xdr:rowOff>495300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819150" y="1905000"/>
          <a:ext cx="3676650" cy="485775"/>
        </a:xfrm>
        <a:prstGeom prst="rect">
          <a:avLst/>
        </a:prstGeom>
        <a:solidFill>
          <a:srgbClr val="FFFFFF"/>
        </a:solidFill>
        <a:ln w="222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①上の計算欄の（Ａ）～（Ｄ）と（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）を入力。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②下の様式の契約件名、契約期間、日付、住所、氏名を入力し印刷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="55" zoomScaleNormal="55" zoomScalePageLayoutView="0" workbookViewId="0" topLeftCell="A1">
      <selection activeCell="N13" sqref="N13"/>
    </sheetView>
  </sheetViews>
  <sheetFormatPr defaultColWidth="9.140625" defaultRowHeight="36" customHeight="1"/>
  <cols>
    <col min="1" max="1" width="41.28125" style="1" customWidth="1"/>
    <col min="2" max="2" width="10.421875" style="1" customWidth="1"/>
    <col min="3" max="3" width="22.57421875" style="2" customWidth="1"/>
    <col min="4" max="4" width="17.28125" style="1" customWidth="1"/>
    <col min="5" max="5" width="40.8515625" style="1" customWidth="1"/>
    <col min="6" max="16384" width="9.00390625" style="1" customWidth="1"/>
  </cols>
  <sheetData>
    <row r="1" spans="1:5" ht="56.25" customHeight="1">
      <c r="A1" s="53" t="s">
        <v>24</v>
      </c>
      <c r="B1" s="53"/>
      <c r="C1" s="53"/>
      <c r="D1" s="53"/>
      <c r="E1" s="53"/>
    </row>
    <row r="2" spans="1:5" ht="36" customHeight="1">
      <c r="A2" s="26" t="s">
        <v>0</v>
      </c>
      <c r="B2" s="54"/>
      <c r="C2" s="55"/>
      <c r="D2" s="55"/>
      <c r="E2" s="56"/>
    </row>
    <row r="3" spans="1:5" ht="36" customHeight="1">
      <c r="A3" s="26" t="s">
        <v>1</v>
      </c>
      <c r="B3" s="57" t="s">
        <v>7</v>
      </c>
      <c r="C3" s="58"/>
      <c r="D3" s="58"/>
      <c r="E3" s="59"/>
    </row>
    <row r="4" spans="1:5" ht="36" customHeight="1">
      <c r="A4" s="26" t="s">
        <v>2</v>
      </c>
      <c r="B4" s="28" t="s">
        <v>25</v>
      </c>
      <c r="C4" s="29"/>
      <c r="D4" s="11" t="s">
        <v>33</v>
      </c>
      <c r="E4" s="12"/>
    </row>
    <row r="5" spans="1:5" ht="36" customHeight="1">
      <c r="A5" s="26" t="s">
        <v>3</v>
      </c>
      <c r="B5" s="28" t="s">
        <v>25</v>
      </c>
      <c r="C5" s="29"/>
      <c r="D5" s="11" t="s">
        <v>33</v>
      </c>
      <c r="E5" s="12"/>
    </row>
    <row r="6" spans="1:5" ht="36" customHeight="1">
      <c r="A6" s="26" t="s">
        <v>4</v>
      </c>
      <c r="B6" s="28" t="s">
        <v>25</v>
      </c>
      <c r="C6" s="29"/>
      <c r="D6" s="11" t="s">
        <v>33</v>
      </c>
      <c r="E6" s="12"/>
    </row>
    <row r="7" spans="1:5" ht="36" customHeight="1">
      <c r="A7" s="26" t="s">
        <v>5</v>
      </c>
      <c r="B7" s="28" t="s">
        <v>25</v>
      </c>
      <c r="C7" s="29"/>
      <c r="D7" s="11" t="s">
        <v>33</v>
      </c>
      <c r="E7" s="12"/>
    </row>
    <row r="8" spans="1:5" ht="36" customHeight="1">
      <c r="A8" s="26" t="s">
        <v>6</v>
      </c>
      <c r="B8" s="28" t="s">
        <v>25</v>
      </c>
      <c r="C8" s="29"/>
      <c r="D8" s="11" t="s">
        <v>33</v>
      </c>
      <c r="E8" s="12"/>
    </row>
    <row r="9" spans="1:5" ht="36" customHeight="1">
      <c r="A9" s="25" t="s">
        <v>37</v>
      </c>
      <c r="B9" s="24"/>
      <c r="C9" s="24"/>
      <c r="D9" s="13"/>
      <c r="E9" s="14"/>
    </row>
    <row r="10" spans="1:5" ht="18" customHeight="1">
      <c r="A10" s="19"/>
      <c r="B10" s="17"/>
      <c r="C10" s="15"/>
      <c r="D10" s="17"/>
      <c r="E10" s="18"/>
    </row>
    <row r="11" spans="1:5" ht="36" customHeight="1">
      <c r="A11" s="23" t="s">
        <v>38</v>
      </c>
      <c r="B11" s="16"/>
      <c r="C11" s="15"/>
      <c r="D11" s="17"/>
      <c r="E11" s="18"/>
    </row>
    <row r="12" spans="1:5" ht="18" customHeight="1">
      <c r="A12" s="19"/>
      <c r="B12" s="17"/>
      <c r="C12" s="15"/>
      <c r="D12" s="17"/>
      <c r="E12" s="18"/>
    </row>
    <row r="13" spans="1:5" ht="36" customHeight="1">
      <c r="A13" s="52" t="s">
        <v>39</v>
      </c>
      <c r="B13" s="16"/>
      <c r="C13" s="20" t="s">
        <v>30</v>
      </c>
      <c r="D13" s="60"/>
      <c r="E13" s="61"/>
    </row>
    <row r="14" spans="1:5" ht="36" customHeight="1">
      <c r="A14" s="21"/>
      <c r="B14" s="22"/>
      <c r="C14" s="20" t="s">
        <v>31</v>
      </c>
      <c r="D14" s="158" t="s">
        <v>41</v>
      </c>
      <c r="E14" s="159"/>
    </row>
    <row r="15" spans="1:5" ht="27.75" customHeight="1">
      <c r="A15" s="3"/>
      <c r="B15" s="4"/>
      <c r="C15" s="6"/>
      <c r="D15" s="4"/>
      <c r="E15" s="5"/>
    </row>
    <row r="16" spans="1:5" ht="27.75" customHeight="1">
      <c r="A16" s="7"/>
      <c r="B16" s="8"/>
      <c r="C16" s="10"/>
      <c r="D16" s="8"/>
      <c r="E16" s="9"/>
    </row>
  </sheetData>
  <sheetProtection/>
  <mergeCells count="5">
    <mergeCell ref="A1:E1"/>
    <mergeCell ref="B2:E2"/>
    <mergeCell ref="B3:E3"/>
    <mergeCell ref="D13:E13"/>
    <mergeCell ref="D14:E14"/>
  </mergeCells>
  <printOptions horizontalCentered="1"/>
  <pageMargins left="0.7086614173228347" right="0.7086614173228347" top="0.9448818897637796" bottom="0.3937007874015748" header="0.3149606299212598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1"/>
  <sheetViews>
    <sheetView zoomScale="85" zoomScaleNormal="85" zoomScaleSheetLayoutView="85" zoomScalePageLayoutView="0" workbookViewId="0" topLeftCell="A4">
      <selection activeCell="V28" sqref="V28:AM28"/>
    </sheetView>
  </sheetViews>
  <sheetFormatPr defaultColWidth="3.57421875" defaultRowHeight="15"/>
  <cols>
    <col min="1" max="1" width="8.140625" style="47" bestFit="1" customWidth="1"/>
    <col min="2" max="35" width="3.421875" style="47" customWidth="1"/>
    <col min="36" max="16384" width="3.421875" style="47" customWidth="1"/>
  </cols>
  <sheetData>
    <row r="1" spans="2:40" ht="14.25">
      <c r="B1" s="30" t="s">
        <v>36</v>
      </c>
      <c r="C1" s="31"/>
      <c r="D1" s="27"/>
      <c r="E1" s="46" t="s">
        <v>29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</row>
    <row r="2" spans="1:40" ht="13.5" customHeight="1">
      <c r="A2" s="48"/>
      <c r="B2" s="105" t="s">
        <v>26</v>
      </c>
      <c r="C2" s="106"/>
      <c r="D2" s="67" t="s">
        <v>8</v>
      </c>
      <c r="E2" s="68"/>
      <c r="F2" s="68"/>
      <c r="G2" s="68"/>
      <c r="H2" s="68"/>
      <c r="I2" s="68" t="s">
        <v>9</v>
      </c>
      <c r="J2" s="68"/>
      <c r="K2" s="68"/>
      <c r="L2" s="68"/>
      <c r="M2" s="68"/>
      <c r="N2" s="68"/>
      <c r="O2" s="69" t="s">
        <v>10</v>
      </c>
      <c r="P2" s="70"/>
      <c r="Q2" s="67" t="s">
        <v>11</v>
      </c>
      <c r="R2" s="68"/>
      <c r="S2" s="68"/>
      <c r="T2" s="68"/>
      <c r="U2" s="121" t="s">
        <v>12</v>
      </c>
      <c r="V2" s="122"/>
      <c r="W2" s="122"/>
      <c r="X2" s="122"/>
      <c r="Y2" s="140" t="s">
        <v>13</v>
      </c>
      <c r="Z2" s="141"/>
      <c r="AA2" s="141"/>
      <c r="AB2" s="142"/>
      <c r="AC2" s="152" t="s">
        <v>14</v>
      </c>
      <c r="AD2" s="152"/>
      <c r="AE2" s="152"/>
      <c r="AF2" s="152"/>
      <c r="AG2" s="152" t="s">
        <v>15</v>
      </c>
      <c r="AH2" s="152"/>
      <c r="AI2" s="152"/>
      <c r="AJ2" s="152"/>
      <c r="AK2" s="105" t="s">
        <v>16</v>
      </c>
      <c r="AL2" s="123"/>
      <c r="AM2" s="123"/>
      <c r="AN2" s="124"/>
    </row>
    <row r="3" spans="1:40" ht="13.5">
      <c r="A3" s="48"/>
      <c r="B3" s="107"/>
      <c r="C3" s="10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71"/>
      <c r="P3" s="72"/>
      <c r="Q3" s="68"/>
      <c r="R3" s="68"/>
      <c r="S3" s="68"/>
      <c r="T3" s="68"/>
      <c r="U3" s="122"/>
      <c r="V3" s="122"/>
      <c r="W3" s="122"/>
      <c r="X3" s="122"/>
      <c r="Y3" s="143"/>
      <c r="Z3" s="144"/>
      <c r="AA3" s="144"/>
      <c r="AB3" s="145"/>
      <c r="AC3" s="153"/>
      <c r="AD3" s="153"/>
      <c r="AE3" s="153"/>
      <c r="AF3" s="153"/>
      <c r="AG3" s="153"/>
      <c r="AH3" s="153"/>
      <c r="AI3" s="153"/>
      <c r="AJ3" s="153"/>
      <c r="AK3" s="125"/>
      <c r="AL3" s="126"/>
      <c r="AM3" s="126"/>
      <c r="AN3" s="127"/>
    </row>
    <row r="4" spans="1:40" ht="13.5">
      <c r="A4" s="48"/>
      <c r="B4" s="107"/>
      <c r="C4" s="108"/>
      <c r="D4" s="68"/>
      <c r="E4" s="68"/>
      <c r="F4" s="68"/>
      <c r="G4" s="68"/>
      <c r="H4" s="68"/>
      <c r="I4" s="67" t="s">
        <v>22</v>
      </c>
      <c r="J4" s="68"/>
      <c r="K4" s="68"/>
      <c r="L4" s="67" t="s">
        <v>17</v>
      </c>
      <c r="M4" s="68"/>
      <c r="N4" s="68"/>
      <c r="O4" s="71"/>
      <c r="P4" s="72"/>
      <c r="Q4" s="68"/>
      <c r="R4" s="68"/>
      <c r="S4" s="68"/>
      <c r="T4" s="68"/>
      <c r="U4" s="122"/>
      <c r="V4" s="122"/>
      <c r="W4" s="122"/>
      <c r="X4" s="122"/>
      <c r="Y4" s="143"/>
      <c r="Z4" s="144"/>
      <c r="AA4" s="144"/>
      <c r="AB4" s="145"/>
      <c r="AC4" s="153"/>
      <c r="AD4" s="153"/>
      <c r="AE4" s="153"/>
      <c r="AF4" s="153"/>
      <c r="AG4" s="153"/>
      <c r="AH4" s="153"/>
      <c r="AI4" s="153"/>
      <c r="AJ4" s="153"/>
      <c r="AK4" s="125"/>
      <c r="AL4" s="126"/>
      <c r="AM4" s="126"/>
      <c r="AN4" s="127"/>
    </row>
    <row r="5" spans="1:40" ht="13.5">
      <c r="A5" s="48"/>
      <c r="B5" s="109"/>
      <c r="C5" s="110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73"/>
      <c r="P5" s="74"/>
      <c r="Q5" s="68"/>
      <c r="R5" s="68"/>
      <c r="S5" s="68"/>
      <c r="T5" s="68"/>
      <c r="U5" s="122"/>
      <c r="V5" s="122"/>
      <c r="W5" s="122"/>
      <c r="X5" s="122"/>
      <c r="Y5" s="146"/>
      <c r="Z5" s="147"/>
      <c r="AA5" s="147"/>
      <c r="AB5" s="148"/>
      <c r="AC5" s="154"/>
      <c r="AD5" s="154"/>
      <c r="AE5" s="154"/>
      <c r="AF5" s="154"/>
      <c r="AG5" s="154"/>
      <c r="AH5" s="154"/>
      <c r="AI5" s="154"/>
      <c r="AJ5" s="154"/>
      <c r="AK5" s="128"/>
      <c r="AL5" s="129"/>
      <c r="AM5" s="129"/>
      <c r="AN5" s="130"/>
    </row>
    <row r="6" spans="1:40" ht="13.5">
      <c r="A6" s="49"/>
      <c r="B6" s="111"/>
      <c r="C6" s="112"/>
      <c r="D6" s="75">
        <v>137550000</v>
      </c>
      <c r="E6" s="75"/>
      <c r="F6" s="75"/>
      <c r="G6" s="75"/>
      <c r="H6" s="75"/>
      <c r="I6" s="76">
        <v>55020000</v>
      </c>
      <c r="J6" s="77"/>
      <c r="K6" s="78"/>
      <c r="L6" s="85">
        <v>34387500</v>
      </c>
      <c r="M6" s="85"/>
      <c r="N6" s="85"/>
      <c r="O6" s="90">
        <v>80</v>
      </c>
      <c r="P6" s="91"/>
      <c r="Q6" s="89">
        <f>ROUNDDOWN(D6*O6/100,0)</f>
        <v>110040000</v>
      </c>
      <c r="R6" s="89"/>
      <c r="S6" s="89"/>
      <c r="T6" s="89"/>
      <c r="U6" s="96">
        <f>IF($O$6=100,"-",ROUNDDOWN(Q6*0.9,0))</f>
        <v>99036000</v>
      </c>
      <c r="V6" s="96"/>
      <c r="W6" s="96"/>
      <c r="X6" s="96"/>
      <c r="Y6" s="149">
        <f>IF($O$6=100,"-",ROUNDDOWN(I6*O6/100,0))</f>
        <v>44016000</v>
      </c>
      <c r="Z6" s="149"/>
      <c r="AA6" s="149"/>
      <c r="AB6" s="149"/>
      <c r="AC6" s="149">
        <f>IF($O$6=100,"-",U6-Y6-L6)</f>
        <v>20632500</v>
      </c>
      <c r="AD6" s="149"/>
      <c r="AE6" s="149"/>
      <c r="AF6" s="149"/>
      <c r="AG6" s="155">
        <v>20630000</v>
      </c>
      <c r="AH6" s="155"/>
      <c r="AI6" s="155"/>
      <c r="AJ6" s="155"/>
      <c r="AK6" s="131">
        <f>D6-I10-AG6</f>
        <v>27512500</v>
      </c>
      <c r="AL6" s="132"/>
      <c r="AM6" s="132"/>
      <c r="AN6" s="133"/>
    </row>
    <row r="7" spans="1:40" ht="13.5">
      <c r="A7" s="49"/>
      <c r="B7" s="113"/>
      <c r="C7" s="114"/>
      <c r="D7" s="75"/>
      <c r="E7" s="75"/>
      <c r="F7" s="75"/>
      <c r="G7" s="75"/>
      <c r="H7" s="75"/>
      <c r="I7" s="79"/>
      <c r="J7" s="80"/>
      <c r="K7" s="81"/>
      <c r="L7" s="85"/>
      <c r="M7" s="85"/>
      <c r="N7" s="85"/>
      <c r="O7" s="92"/>
      <c r="P7" s="93"/>
      <c r="Q7" s="89"/>
      <c r="R7" s="89"/>
      <c r="S7" s="89"/>
      <c r="T7" s="89"/>
      <c r="U7" s="97"/>
      <c r="V7" s="97"/>
      <c r="W7" s="97"/>
      <c r="X7" s="97"/>
      <c r="Y7" s="150"/>
      <c r="Z7" s="150"/>
      <c r="AA7" s="150"/>
      <c r="AB7" s="150"/>
      <c r="AC7" s="150"/>
      <c r="AD7" s="150"/>
      <c r="AE7" s="150"/>
      <c r="AF7" s="150"/>
      <c r="AG7" s="156"/>
      <c r="AH7" s="156"/>
      <c r="AI7" s="156"/>
      <c r="AJ7" s="156"/>
      <c r="AK7" s="134"/>
      <c r="AL7" s="135"/>
      <c r="AM7" s="135"/>
      <c r="AN7" s="136"/>
    </row>
    <row r="8" spans="1:40" ht="13.5">
      <c r="A8" s="49"/>
      <c r="B8" s="113"/>
      <c r="C8" s="114"/>
      <c r="D8" s="75"/>
      <c r="E8" s="75"/>
      <c r="F8" s="75"/>
      <c r="G8" s="75"/>
      <c r="H8" s="75"/>
      <c r="I8" s="79"/>
      <c r="J8" s="80"/>
      <c r="K8" s="81"/>
      <c r="L8" s="85"/>
      <c r="M8" s="85"/>
      <c r="N8" s="85"/>
      <c r="O8" s="92"/>
      <c r="P8" s="93"/>
      <c r="Q8" s="89"/>
      <c r="R8" s="89"/>
      <c r="S8" s="89"/>
      <c r="T8" s="89"/>
      <c r="U8" s="97"/>
      <c r="V8" s="97"/>
      <c r="W8" s="97"/>
      <c r="X8" s="97"/>
      <c r="Y8" s="150"/>
      <c r="Z8" s="150"/>
      <c r="AA8" s="150"/>
      <c r="AB8" s="150"/>
      <c r="AC8" s="150"/>
      <c r="AD8" s="150"/>
      <c r="AE8" s="150"/>
      <c r="AF8" s="150"/>
      <c r="AG8" s="156"/>
      <c r="AH8" s="156"/>
      <c r="AI8" s="156"/>
      <c r="AJ8" s="156"/>
      <c r="AK8" s="134"/>
      <c r="AL8" s="135"/>
      <c r="AM8" s="135"/>
      <c r="AN8" s="136"/>
    </row>
    <row r="9" spans="1:40" ht="13.5">
      <c r="A9" s="49"/>
      <c r="B9" s="115"/>
      <c r="C9" s="116"/>
      <c r="D9" s="75"/>
      <c r="E9" s="75"/>
      <c r="F9" s="75"/>
      <c r="G9" s="75"/>
      <c r="H9" s="75"/>
      <c r="I9" s="82"/>
      <c r="J9" s="83"/>
      <c r="K9" s="84"/>
      <c r="L9" s="85"/>
      <c r="M9" s="85"/>
      <c r="N9" s="85"/>
      <c r="O9" s="94"/>
      <c r="P9" s="95"/>
      <c r="Q9" s="89"/>
      <c r="R9" s="89"/>
      <c r="S9" s="89"/>
      <c r="T9" s="89"/>
      <c r="U9" s="98"/>
      <c r="V9" s="98"/>
      <c r="W9" s="98"/>
      <c r="X9" s="98"/>
      <c r="Y9" s="151"/>
      <c r="Z9" s="151"/>
      <c r="AA9" s="151"/>
      <c r="AB9" s="151"/>
      <c r="AC9" s="151"/>
      <c r="AD9" s="151"/>
      <c r="AE9" s="151"/>
      <c r="AF9" s="151"/>
      <c r="AG9" s="157"/>
      <c r="AH9" s="157"/>
      <c r="AI9" s="157"/>
      <c r="AJ9" s="157"/>
      <c r="AK9" s="137"/>
      <c r="AL9" s="138"/>
      <c r="AM9" s="138"/>
      <c r="AN9" s="139"/>
    </row>
    <row r="10" spans="2:40" ht="13.5" customHeight="1">
      <c r="B10" s="31"/>
      <c r="C10" s="31"/>
      <c r="D10" s="31"/>
      <c r="E10" s="31"/>
      <c r="F10" s="31"/>
      <c r="G10" s="31"/>
      <c r="H10" s="31"/>
      <c r="I10" s="117">
        <f>I6+L6</f>
        <v>89407500</v>
      </c>
      <c r="J10" s="117"/>
      <c r="K10" s="117"/>
      <c r="L10" s="117"/>
      <c r="M10" s="117"/>
      <c r="N10" s="117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63">
        <f>IF($O$6=100,D6-I10,ROUNDDOWN(AC6,-4))</f>
        <v>20630000</v>
      </c>
      <c r="AH10" s="63"/>
      <c r="AI10" s="63"/>
      <c r="AJ10" s="63"/>
      <c r="AK10" s="31"/>
      <c r="AL10" s="31"/>
      <c r="AM10" s="31"/>
      <c r="AN10" s="31"/>
    </row>
    <row r="11" ht="13.5"/>
    <row r="12" spans="33:36" ht="42.75" customHeight="1">
      <c r="AG12" s="50"/>
      <c r="AH12" s="50"/>
      <c r="AI12" s="50"/>
      <c r="AJ12" s="50"/>
    </row>
    <row r="14" spans="2:40" ht="14.25">
      <c r="B14" s="30" t="s">
        <v>32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</row>
    <row r="15" spans="2:40" ht="56.25" customHeight="1">
      <c r="B15" s="118" t="s">
        <v>27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20"/>
    </row>
    <row r="16" spans="2:40" ht="36" customHeight="1">
      <c r="B16" s="62" t="s">
        <v>0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86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8"/>
    </row>
    <row r="17" spans="2:40" ht="36" customHeight="1">
      <c r="B17" s="62" t="s">
        <v>1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4" t="s">
        <v>28</v>
      </c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32"/>
      <c r="AG17" s="32"/>
      <c r="AH17" s="32"/>
      <c r="AI17" s="32"/>
      <c r="AJ17" s="32"/>
      <c r="AK17" s="32"/>
      <c r="AL17" s="32"/>
      <c r="AM17" s="32"/>
      <c r="AN17" s="33"/>
    </row>
    <row r="18" spans="1:40" ht="36" customHeight="1">
      <c r="A18" s="51" t="s">
        <v>18</v>
      </c>
      <c r="B18" s="62" t="s">
        <v>2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99" t="s">
        <v>25</v>
      </c>
      <c r="N18" s="100"/>
      <c r="O18" s="100"/>
      <c r="P18" s="66">
        <f>D6</f>
        <v>137550000</v>
      </c>
      <c r="Q18" s="66"/>
      <c r="R18" s="66"/>
      <c r="S18" s="66"/>
      <c r="T18" s="66"/>
      <c r="U18" s="66"/>
      <c r="V18" s="66"/>
      <c r="W18" s="66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5"/>
    </row>
    <row r="19" spans="1:40" ht="36" customHeight="1">
      <c r="A19" s="51" t="s">
        <v>19</v>
      </c>
      <c r="B19" s="62" t="s">
        <v>3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99" t="s">
        <v>25</v>
      </c>
      <c r="N19" s="100"/>
      <c r="O19" s="100"/>
      <c r="P19" s="66">
        <f>Q6</f>
        <v>110040000</v>
      </c>
      <c r="Q19" s="66"/>
      <c r="R19" s="66"/>
      <c r="S19" s="66"/>
      <c r="T19" s="66"/>
      <c r="U19" s="66"/>
      <c r="V19" s="66"/>
      <c r="W19" s="66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5"/>
    </row>
    <row r="20" spans="1:40" ht="36" customHeight="1">
      <c r="A20" s="51" t="s">
        <v>20</v>
      </c>
      <c r="B20" s="62" t="s">
        <v>4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99" t="s">
        <v>25</v>
      </c>
      <c r="N20" s="100"/>
      <c r="O20" s="100"/>
      <c r="P20" s="66">
        <f>U6</f>
        <v>99036000</v>
      </c>
      <c r="Q20" s="66"/>
      <c r="R20" s="66"/>
      <c r="S20" s="66"/>
      <c r="T20" s="66"/>
      <c r="U20" s="66"/>
      <c r="V20" s="66"/>
      <c r="W20" s="66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5"/>
    </row>
    <row r="21" spans="1:40" ht="36" customHeight="1">
      <c r="A21" s="51" t="s">
        <v>21</v>
      </c>
      <c r="B21" s="62" t="s">
        <v>5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99" t="s">
        <v>25</v>
      </c>
      <c r="N21" s="100"/>
      <c r="O21" s="100"/>
      <c r="P21" s="66">
        <f>I10</f>
        <v>89407500</v>
      </c>
      <c r="Q21" s="66"/>
      <c r="R21" s="66"/>
      <c r="S21" s="66"/>
      <c r="T21" s="66"/>
      <c r="U21" s="66"/>
      <c r="V21" s="66"/>
      <c r="W21" s="66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5"/>
    </row>
    <row r="22" spans="1:40" ht="36" customHeight="1">
      <c r="A22" s="51" t="s">
        <v>23</v>
      </c>
      <c r="B22" s="62" t="s">
        <v>6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99" t="s">
        <v>25</v>
      </c>
      <c r="N22" s="100"/>
      <c r="O22" s="100"/>
      <c r="P22" s="66">
        <f>AG6</f>
        <v>20630000</v>
      </c>
      <c r="Q22" s="66"/>
      <c r="R22" s="66"/>
      <c r="S22" s="66"/>
      <c r="T22" s="66"/>
      <c r="U22" s="66"/>
      <c r="V22" s="66"/>
      <c r="W22" s="66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5"/>
    </row>
    <row r="23" spans="2:40" ht="46.5" customHeight="1">
      <c r="B23" s="36" t="s">
        <v>37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9"/>
    </row>
    <row r="24" spans="2:40" ht="15" customHeight="1">
      <c r="B24" s="40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9"/>
    </row>
    <row r="25" spans="2:40" ht="21" customHeight="1">
      <c r="B25" s="103" t="s">
        <v>38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37"/>
      <c r="N25" s="37"/>
      <c r="O25" s="37"/>
      <c r="P25" s="37"/>
      <c r="Q25" s="37"/>
      <c r="R25" s="37"/>
      <c r="S25" s="37"/>
      <c r="T25" s="37"/>
      <c r="U25" s="37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9"/>
    </row>
    <row r="26" spans="2:40" ht="15" customHeight="1">
      <c r="B26" s="40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9"/>
    </row>
    <row r="27" spans="2:40" ht="36" customHeight="1">
      <c r="B27" s="41" t="s">
        <v>40</v>
      </c>
      <c r="C27" s="42"/>
      <c r="D27" s="42"/>
      <c r="E27" s="42"/>
      <c r="F27" s="42"/>
      <c r="G27" s="42"/>
      <c r="H27" s="42"/>
      <c r="I27" s="42"/>
      <c r="J27" s="42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9"/>
    </row>
    <row r="28" spans="2:40" ht="36" customHeight="1">
      <c r="B28" s="40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7"/>
      <c r="P28" s="37"/>
      <c r="Q28" s="37"/>
      <c r="R28" s="101" t="s">
        <v>34</v>
      </c>
      <c r="S28" s="101"/>
      <c r="T28" s="101"/>
      <c r="U28" s="37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39"/>
    </row>
    <row r="29" spans="2:40" ht="36" customHeight="1">
      <c r="B29" s="40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7"/>
      <c r="P29" s="37"/>
      <c r="Q29" s="37"/>
      <c r="R29" s="101" t="s">
        <v>35</v>
      </c>
      <c r="S29" s="101"/>
      <c r="T29" s="101"/>
      <c r="U29" s="37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39"/>
    </row>
    <row r="30" spans="2:40" ht="18.75">
      <c r="B30" s="40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9"/>
    </row>
    <row r="31" spans="2:40" ht="12" customHeight="1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5"/>
    </row>
  </sheetData>
  <sheetProtection/>
  <mergeCells count="50">
    <mergeCell ref="M21:O21"/>
    <mergeCell ref="AK2:AN5"/>
    <mergeCell ref="AK6:AN9"/>
    <mergeCell ref="Y2:AB5"/>
    <mergeCell ref="Y6:AB9"/>
    <mergeCell ref="AC2:AF5"/>
    <mergeCell ref="AC6:AF9"/>
    <mergeCell ref="AG2:AJ5"/>
    <mergeCell ref="AG6:AJ9"/>
    <mergeCell ref="P21:W21"/>
    <mergeCell ref="B2:C5"/>
    <mergeCell ref="B6:C9"/>
    <mergeCell ref="I10:N10"/>
    <mergeCell ref="B15:AN15"/>
    <mergeCell ref="U2:X5"/>
    <mergeCell ref="B21:L21"/>
    <mergeCell ref="M18:O18"/>
    <mergeCell ref="M19:O19"/>
    <mergeCell ref="M20:O20"/>
    <mergeCell ref="M22:O22"/>
    <mergeCell ref="B22:L22"/>
    <mergeCell ref="R28:T28"/>
    <mergeCell ref="R29:T29"/>
    <mergeCell ref="V28:AM28"/>
    <mergeCell ref="V29:AM29"/>
    <mergeCell ref="B25:L25"/>
    <mergeCell ref="P22:W22"/>
    <mergeCell ref="D6:H9"/>
    <mergeCell ref="I6:K9"/>
    <mergeCell ref="L6:N9"/>
    <mergeCell ref="M16:AN16"/>
    <mergeCell ref="Q6:T9"/>
    <mergeCell ref="O6:P9"/>
    <mergeCell ref="U6:X9"/>
    <mergeCell ref="B16:L16"/>
    <mergeCell ref="I4:K5"/>
    <mergeCell ref="L4:N5"/>
    <mergeCell ref="D2:H5"/>
    <mergeCell ref="I2:N3"/>
    <mergeCell ref="Q2:T5"/>
    <mergeCell ref="O2:P5"/>
    <mergeCell ref="B20:L20"/>
    <mergeCell ref="B17:L17"/>
    <mergeCell ref="AG10:AJ10"/>
    <mergeCell ref="M17:AE17"/>
    <mergeCell ref="P18:W18"/>
    <mergeCell ref="P19:W19"/>
    <mergeCell ref="B18:L18"/>
    <mergeCell ref="B19:L19"/>
    <mergeCell ref="P20:W20"/>
  </mergeCells>
  <conditionalFormatting sqref="AG6:AJ9">
    <cfRule type="expression" priority="3" dxfId="0" stopIfTrue="1">
      <formula>$AG$10&lt;$AG$6</formula>
    </cfRule>
  </conditionalFormatting>
  <conditionalFormatting sqref="P22:W22">
    <cfRule type="expression" priority="2" dxfId="0" stopIfTrue="1">
      <formula>$AG$10&lt;$AG$6</formula>
    </cfRule>
  </conditionalFormatting>
  <conditionalFormatting sqref="AK6:AN9">
    <cfRule type="expression" priority="1" dxfId="0" stopIfTrue="1">
      <formula>$AK$6&lt;0</formula>
    </cfRule>
  </conditionalFormatting>
  <printOptions horizontalCentered="1"/>
  <pageMargins left="0.5118110236220472" right="0.5118110236220472" top="0.9448818897637796" bottom="0.3937007874015748" header="0.31496062992125984" footer="0.1968503937007874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奄美市契約検査指導課</dc:creator>
  <cp:keywords/>
  <dc:description/>
  <cp:lastModifiedBy>dm</cp:lastModifiedBy>
  <cp:lastPrinted>2016-08-02T00:11:53Z</cp:lastPrinted>
  <dcterms:created xsi:type="dcterms:W3CDTF">2012-09-10T03:00:42Z</dcterms:created>
  <dcterms:modified xsi:type="dcterms:W3CDTF">2022-03-14T00:26:59Z</dcterms:modified>
  <cp:category/>
  <cp:version/>
  <cp:contentType/>
  <cp:contentStatus/>
</cp:coreProperties>
</file>