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03\Desktop\ホームページ用\統計\"/>
    </mc:Choice>
  </mc:AlternateContent>
  <bookViews>
    <workbookView xWindow="0" yWindow="0" windowWidth="28800" windowHeight="12210"/>
  </bookViews>
  <sheets>
    <sheet name="市町村別人口 " sheetId="1" r:id="rId1"/>
  </sheets>
  <definedNames>
    <definedName name="_xlnm._FilterDatabase" localSheetId="0" hidden="1">'市町村別人口 '!$K$1:$K$64</definedName>
    <definedName name="_xlnm.Print_Area" localSheetId="0">'市町村別人口 '!$A$1:$P$64</definedName>
    <definedName name="_xlnm.Print_Titles" localSheetId="0">'市町村別人口 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2" i="1" l="1"/>
  <c r="N62" i="1"/>
  <c r="M62" i="1"/>
  <c r="L62" i="1"/>
  <c r="O61" i="1"/>
  <c r="N61" i="1"/>
  <c r="M61" i="1"/>
  <c r="L61" i="1"/>
  <c r="O60" i="1"/>
  <c r="N60" i="1"/>
  <c r="M60" i="1"/>
  <c r="L60" i="1"/>
  <c r="O59" i="1"/>
  <c r="N59" i="1"/>
  <c r="M59" i="1"/>
  <c r="L59" i="1"/>
  <c r="O58" i="1"/>
  <c r="N58" i="1"/>
  <c r="M58" i="1"/>
  <c r="L58" i="1"/>
  <c r="O57" i="1"/>
  <c r="N57" i="1"/>
  <c r="M57" i="1"/>
  <c r="L57" i="1"/>
  <c r="O56" i="1"/>
  <c r="N56" i="1"/>
  <c r="M56" i="1"/>
  <c r="L56" i="1"/>
  <c r="O55" i="1"/>
  <c r="N55" i="1"/>
  <c r="M55" i="1"/>
  <c r="L55" i="1"/>
  <c r="O54" i="1"/>
  <c r="N54" i="1"/>
  <c r="M54" i="1"/>
  <c r="L54" i="1"/>
  <c r="O53" i="1"/>
  <c r="N53" i="1"/>
  <c r="M53" i="1"/>
  <c r="L53" i="1"/>
  <c r="O52" i="1"/>
  <c r="N52" i="1"/>
  <c r="M52" i="1"/>
  <c r="L52" i="1"/>
  <c r="P51" i="1"/>
  <c r="O51" i="1"/>
  <c r="N51" i="1"/>
  <c r="M51" i="1"/>
  <c r="L51" i="1"/>
  <c r="O50" i="1"/>
  <c r="N50" i="1"/>
  <c r="M50" i="1"/>
  <c r="L50" i="1"/>
  <c r="O49" i="1"/>
  <c r="N49" i="1"/>
  <c r="M49" i="1"/>
  <c r="L49" i="1"/>
  <c r="O48" i="1"/>
  <c r="N48" i="1"/>
  <c r="M48" i="1"/>
  <c r="L48" i="1"/>
  <c r="P47" i="1"/>
  <c r="O47" i="1"/>
  <c r="N47" i="1"/>
  <c r="M47" i="1"/>
  <c r="L47" i="1"/>
  <c r="O46" i="1"/>
  <c r="N46" i="1"/>
  <c r="M46" i="1"/>
  <c r="L46" i="1"/>
  <c r="O45" i="1"/>
  <c r="N45" i="1"/>
  <c r="M45" i="1"/>
  <c r="L45" i="1"/>
  <c r="O44" i="1"/>
  <c r="N44" i="1"/>
  <c r="M44" i="1"/>
  <c r="L44" i="1"/>
  <c r="O43" i="1"/>
  <c r="N43" i="1"/>
  <c r="M43" i="1"/>
  <c r="L43" i="1"/>
  <c r="P42" i="1"/>
  <c r="O42" i="1"/>
  <c r="N42" i="1"/>
  <c r="M42" i="1"/>
  <c r="L42" i="1"/>
  <c r="O41" i="1"/>
  <c r="N41" i="1"/>
  <c r="M41" i="1"/>
  <c r="L41" i="1"/>
  <c r="O40" i="1"/>
  <c r="N40" i="1"/>
  <c r="M40" i="1"/>
  <c r="L40" i="1"/>
  <c r="O39" i="1"/>
  <c r="N39" i="1"/>
  <c r="M39" i="1"/>
  <c r="L39" i="1"/>
  <c r="O38" i="1"/>
  <c r="N38" i="1"/>
  <c r="M38" i="1"/>
  <c r="L38" i="1"/>
  <c r="O37" i="1"/>
  <c r="N37" i="1"/>
  <c r="M37" i="1"/>
  <c r="L37" i="1"/>
  <c r="O36" i="1"/>
  <c r="N36" i="1"/>
  <c r="M36" i="1"/>
  <c r="L36" i="1"/>
  <c r="O35" i="1"/>
  <c r="N35" i="1"/>
  <c r="M35" i="1"/>
  <c r="L35" i="1"/>
  <c r="P34" i="1"/>
  <c r="O34" i="1"/>
  <c r="N34" i="1"/>
  <c r="M34" i="1"/>
  <c r="L34" i="1"/>
  <c r="O33" i="1"/>
  <c r="N33" i="1"/>
  <c r="M33" i="1"/>
  <c r="L33" i="1"/>
  <c r="O32" i="1"/>
  <c r="N32" i="1"/>
  <c r="M32" i="1"/>
  <c r="L32" i="1"/>
  <c r="P31" i="1"/>
  <c r="O31" i="1"/>
  <c r="N31" i="1"/>
  <c r="M31" i="1"/>
  <c r="L31" i="1"/>
  <c r="O30" i="1"/>
  <c r="N30" i="1"/>
  <c r="M30" i="1"/>
  <c r="L30" i="1"/>
  <c r="O29" i="1"/>
  <c r="N29" i="1"/>
  <c r="M29" i="1"/>
  <c r="L29" i="1"/>
  <c r="O28" i="1"/>
  <c r="N28" i="1"/>
  <c r="M28" i="1"/>
  <c r="L28" i="1"/>
  <c r="O27" i="1"/>
  <c r="N27" i="1"/>
  <c r="M27" i="1"/>
  <c r="L27" i="1"/>
  <c r="O26" i="1"/>
  <c r="N26" i="1"/>
  <c r="M26" i="1"/>
  <c r="L26" i="1"/>
  <c r="O25" i="1"/>
  <c r="N25" i="1"/>
  <c r="M25" i="1"/>
  <c r="L25" i="1"/>
  <c r="O24" i="1"/>
  <c r="N24" i="1"/>
  <c r="M24" i="1"/>
  <c r="L24" i="1"/>
  <c r="O23" i="1"/>
  <c r="N23" i="1"/>
  <c r="M23" i="1"/>
  <c r="L23" i="1"/>
  <c r="O22" i="1"/>
  <c r="N22" i="1"/>
  <c r="M22" i="1"/>
  <c r="L22" i="1"/>
  <c r="O21" i="1"/>
  <c r="N21" i="1"/>
  <c r="M21" i="1"/>
  <c r="L21" i="1"/>
  <c r="O20" i="1"/>
  <c r="N20" i="1"/>
  <c r="M20" i="1"/>
  <c r="L20" i="1"/>
  <c r="O19" i="1"/>
  <c r="N19" i="1"/>
  <c r="M19" i="1"/>
  <c r="L19" i="1"/>
  <c r="O18" i="1"/>
  <c r="N18" i="1"/>
  <c r="M18" i="1"/>
  <c r="L18" i="1"/>
  <c r="O17" i="1"/>
  <c r="N17" i="1"/>
  <c r="M17" i="1"/>
  <c r="L17" i="1"/>
  <c r="O16" i="1"/>
  <c r="N16" i="1"/>
  <c r="M16" i="1"/>
  <c r="L16" i="1"/>
  <c r="O15" i="1"/>
  <c r="N15" i="1"/>
  <c r="M15" i="1"/>
  <c r="L15" i="1"/>
  <c r="O14" i="1"/>
  <c r="N14" i="1"/>
  <c r="M14" i="1"/>
  <c r="L14" i="1"/>
  <c r="O13" i="1"/>
  <c r="N13" i="1"/>
  <c r="M13" i="1"/>
  <c r="L13" i="1"/>
  <c r="O12" i="1"/>
  <c r="N12" i="1"/>
  <c r="M12" i="1"/>
  <c r="L12" i="1"/>
  <c r="O10" i="1"/>
  <c r="N10" i="1"/>
  <c r="M10" i="1"/>
  <c r="L10" i="1"/>
  <c r="P9" i="1"/>
  <c r="O9" i="1"/>
  <c r="N9" i="1"/>
  <c r="M9" i="1"/>
  <c r="L9" i="1"/>
  <c r="O7" i="1"/>
  <c r="N7" i="1"/>
  <c r="M7" i="1"/>
  <c r="L7" i="1"/>
  <c r="P10" i="1" l="1"/>
  <c r="P7" i="1" s="1"/>
</calcChain>
</file>

<file path=xl/sharedStrings.xml><?xml version="1.0" encoding="utf-8"?>
<sst xmlns="http://schemas.openxmlformats.org/spreadsheetml/2006/main" count="74" uniqueCount="72">
  <si>
    <t>市町村別人口及び世帯数の確定値</t>
    <rPh sb="0" eb="3">
      <t>シチョウソン</t>
    </rPh>
    <rPh sb="2" eb="3">
      <t>ムラ</t>
    </rPh>
    <rPh sb="3" eb="4">
      <t>ベツ</t>
    </rPh>
    <rPh sb="4" eb="6">
      <t>ジンコウ</t>
    </rPh>
    <rPh sb="6" eb="7">
      <t>オヨ</t>
    </rPh>
    <rPh sb="8" eb="11">
      <t>セタイスウ</t>
    </rPh>
    <rPh sb="12" eb="14">
      <t>カクテイ</t>
    </rPh>
    <rPh sb="14" eb="15">
      <t>アタイ</t>
    </rPh>
    <phoneticPr fontId="5"/>
  </si>
  <si>
    <t>人口（人）</t>
    <rPh sb="0" eb="2">
      <t>ジンコウ</t>
    </rPh>
    <rPh sb="3" eb="4">
      <t>ニン</t>
    </rPh>
    <phoneticPr fontId="5"/>
  </si>
  <si>
    <t>人口増減</t>
    <rPh sb="0" eb="2">
      <t>ジンコウ</t>
    </rPh>
    <rPh sb="2" eb="4">
      <t>ゾウゲン</t>
    </rPh>
    <phoneticPr fontId="5"/>
  </si>
  <si>
    <t>令和２年
総世帯数</t>
    <rPh sb="0" eb="2">
      <t>レイワ</t>
    </rPh>
    <rPh sb="3" eb="4">
      <t>ネン</t>
    </rPh>
    <rPh sb="5" eb="6">
      <t>ソウ</t>
    </rPh>
    <rPh sb="6" eb="9">
      <t>セタイスウ</t>
    </rPh>
    <phoneticPr fontId="5"/>
  </si>
  <si>
    <t>市町村</t>
    <rPh sb="0" eb="3">
      <t>シチョウソン</t>
    </rPh>
    <phoneticPr fontId="5"/>
  </si>
  <si>
    <t>平成22年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</si>
  <si>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</si>
  <si>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令和２年</t>
    <rPh sb="0" eb="2">
      <t>レイワ</t>
    </rPh>
    <rPh sb="3" eb="4">
      <t>ネン</t>
    </rPh>
    <phoneticPr fontId="5"/>
  </si>
  <si>
    <t>平成22年～27年</t>
    <rPh sb="0" eb="2">
      <t>ヘイセイ</t>
    </rPh>
    <rPh sb="4" eb="5">
      <t>ネン</t>
    </rPh>
    <rPh sb="8" eb="9">
      <t>ネン</t>
    </rPh>
    <phoneticPr fontId="5"/>
  </si>
  <si>
    <t>平成27年～令和２年</t>
    <rPh sb="0" eb="2">
      <t>ヘイセイ</t>
    </rPh>
    <rPh sb="4" eb="5">
      <t>ネン</t>
    </rPh>
    <rPh sb="6" eb="8">
      <t>レイワ</t>
    </rPh>
    <rPh sb="9" eb="10">
      <t>ネン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</si>
  <si>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</si>
  <si>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</si>
  <si>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</si>
  <si>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総数
順位</t>
    <rPh sb="0" eb="2">
      <t>ソウスウ</t>
    </rPh>
    <rPh sb="3" eb="5">
      <t>ジュンイ</t>
    </rPh>
    <phoneticPr fontId="5"/>
  </si>
  <si>
    <t>老年人口
(65歳以上)
割合
（％）</t>
    <rPh sb="0" eb="2">
      <t>ロウネン</t>
    </rPh>
    <rPh sb="2" eb="4">
      <t>ジンコウ</t>
    </rPh>
    <rPh sb="8" eb="9">
      <t>サイ</t>
    </rPh>
    <rPh sb="9" eb="11">
      <t>イジョウ</t>
    </rPh>
    <rPh sb="13" eb="15">
      <t>ワリアイ</t>
    </rPh>
    <phoneticPr fontId="5"/>
  </si>
  <si>
    <t>実数
(人)</t>
    <rPh sb="0" eb="2">
      <t>ジッスウ</t>
    </rPh>
    <rPh sb="4" eb="5">
      <t>ヒト</t>
    </rPh>
    <phoneticPr fontId="5"/>
  </si>
  <si>
    <t>率
(％)</t>
    <rPh sb="0" eb="1">
      <t>リツ</t>
    </rPh>
    <phoneticPr fontId="5"/>
  </si>
  <si>
    <t>鹿児島県</t>
    <rPh sb="0" eb="3">
      <t>カゴシマ</t>
    </rPh>
    <rPh sb="3" eb="4">
      <t>ケン</t>
    </rPh>
    <phoneticPr fontId="5"/>
  </si>
  <si>
    <t>市部</t>
    <rPh sb="0" eb="2">
      <t>シブ</t>
    </rPh>
    <phoneticPr fontId="5"/>
  </si>
  <si>
    <t>郡部</t>
    <rPh sb="0" eb="2">
      <t>グンブ</t>
    </rPh>
    <phoneticPr fontId="5"/>
  </si>
  <si>
    <t>鹿児島市</t>
    <rPh sb="0" eb="4">
      <t>カゴシマシ</t>
    </rPh>
    <phoneticPr fontId="5"/>
  </si>
  <si>
    <t>鹿屋市</t>
    <rPh sb="0" eb="3">
      <t>カノヤシ</t>
    </rPh>
    <phoneticPr fontId="5"/>
  </si>
  <si>
    <t>枕崎市</t>
    <rPh sb="0" eb="3">
      <t>マクラザキシ</t>
    </rPh>
    <phoneticPr fontId="5"/>
  </si>
  <si>
    <t>阿久根市</t>
    <rPh sb="0" eb="4">
      <t>アクネシ</t>
    </rPh>
    <phoneticPr fontId="5"/>
  </si>
  <si>
    <t>出水市</t>
    <rPh sb="0" eb="3">
      <t>イズミシ</t>
    </rPh>
    <phoneticPr fontId="5"/>
  </si>
  <si>
    <t>指宿市</t>
    <rPh sb="0" eb="3">
      <t>イブスキシ</t>
    </rPh>
    <phoneticPr fontId="5"/>
  </si>
  <si>
    <t>西之表市</t>
    <rPh sb="0" eb="4">
      <t>ニシノオモテシ</t>
    </rPh>
    <phoneticPr fontId="5"/>
  </si>
  <si>
    <t>垂水市</t>
    <rPh sb="0" eb="3">
      <t>タルミズシ</t>
    </rPh>
    <phoneticPr fontId="5"/>
  </si>
  <si>
    <t>薩󠄀摩川内市</t>
    <rPh sb="0" eb="4">
      <t>サツマ</t>
    </rPh>
    <rPh sb="4" eb="6">
      <t>センダイ</t>
    </rPh>
    <rPh sb="6" eb="7">
      <t>シ</t>
    </rPh>
    <phoneticPr fontId="5"/>
  </si>
  <si>
    <t>日置市</t>
    <rPh sb="0" eb="3">
      <t>ヒオキシ</t>
    </rPh>
    <phoneticPr fontId="5"/>
  </si>
  <si>
    <t>曽於市</t>
    <rPh sb="0" eb="3">
      <t>ソオシ</t>
    </rPh>
    <phoneticPr fontId="5"/>
  </si>
  <si>
    <t>霧島市</t>
    <rPh sb="0" eb="3">
      <t>キリシマシ</t>
    </rPh>
    <phoneticPr fontId="5"/>
  </si>
  <si>
    <t>いちき串木野市</t>
    <rPh sb="3" eb="7">
      <t>クシキノシ</t>
    </rPh>
    <phoneticPr fontId="5"/>
  </si>
  <si>
    <t>南さつま市</t>
    <rPh sb="0" eb="1">
      <t>ミナミ</t>
    </rPh>
    <rPh sb="4" eb="5">
      <t>シ</t>
    </rPh>
    <phoneticPr fontId="5"/>
  </si>
  <si>
    <t>志布志市</t>
    <rPh sb="0" eb="4">
      <t>シブシシ</t>
    </rPh>
    <phoneticPr fontId="5"/>
  </si>
  <si>
    <t>奄美市</t>
    <rPh sb="0" eb="3">
      <t>アマミシ</t>
    </rPh>
    <phoneticPr fontId="5"/>
  </si>
  <si>
    <t>南九州市</t>
    <rPh sb="0" eb="4">
      <t>ミナミキュウシュウシ</t>
    </rPh>
    <phoneticPr fontId="5"/>
  </si>
  <si>
    <t>伊佐市</t>
    <rPh sb="0" eb="3">
      <t>イサシ</t>
    </rPh>
    <phoneticPr fontId="5"/>
  </si>
  <si>
    <t>姶良市</t>
    <rPh sb="0" eb="3">
      <t>アイラシ</t>
    </rPh>
    <phoneticPr fontId="5"/>
  </si>
  <si>
    <t>鹿児島郡</t>
    <rPh sb="0" eb="4">
      <t>カゴシマグン</t>
    </rPh>
    <phoneticPr fontId="5"/>
  </si>
  <si>
    <t>三島村</t>
    <rPh sb="0" eb="3">
      <t>ミシマムラ</t>
    </rPh>
    <phoneticPr fontId="5"/>
  </si>
  <si>
    <t>十島村</t>
    <rPh sb="0" eb="3">
      <t>トシマムラ</t>
    </rPh>
    <phoneticPr fontId="5"/>
  </si>
  <si>
    <t>薩摩郡</t>
    <rPh sb="0" eb="3">
      <t>サツマグン</t>
    </rPh>
    <phoneticPr fontId="5"/>
  </si>
  <si>
    <t>さつま町</t>
    <rPh sb="3" eb="4">
      <t>マチ</t>
    </rPh>
    <phoneticPr fontId="5"/>
  </si>
  <si>
    <t>出水郡</t>
    <rPh sb="0" eb="3">
      <t>イズミグン</t>
    </rPh>
    <phoneticPr fontId="5"/>
  </si>
  <si>
    <t>長島町</t>
    <rPh sb="0" eb="3">
      <t>ナガシママチ</t>
    </rPh>
    <phoneticPr fontId="5"/>
  </si>
  <si>
    <t>姶良郡</t>
    <rPh sb="0" eb="3">
      <t>アイラグン</t>
    </rPh>
    <phoneticPr fontId="5"/>
  </si>
  <si>
    <t>湧水町</t>
    <rPh sb="0" eb="2">
      <t>ユウスイ</t>
    </rPh>
    <rPh sb="2" eb="3">
      <t>マチ</t>
    </rPh>
    <phoneticPr fontId="5"/>
  </si>
  <si>
    <t>曽於郡</t>
    <rPh sb="0" eb="3">
      <t>ソオグン</t>
    </rPh>
    <phoneticPr fontId="5"/>
  </si>
  <si>
    <t>大崎町</t>
    <rPh sb="0" eb="3">
      <t>オオサキマチ</t>
    </rPh>
    <phoneticPr fontId="5"/>
  </si>
  <si>
    <t>肝属郡</t>
    <rPh sb="0" eb="3">
      <t>キモツキグン</t>
    </rPh>
    <phoneticPr fontId="5"/>
  </si>
  <si>
    <t>東串良町</t>
    <rPh sb="0" eb="3">
      <t>ヒガシクシラ</t>
    </rPh>
    <rPh sb="3" eb="4">
      <t>マチ</t>
    </rPh>
    <phoneticPr fontId="5"/>
  </si>
  <si>
    <t>錦江町</t>
    <rPh sb="0" eb="2">
      <t>キンコウ</t>
    </rPh>
    <rPh sb="2" eb="3">
      <t>マチ</t>
    </rPh>
    <phoneticPr fontId="5"/>
  </si>
  <si>
    <t>南大隅町</t>
    <rPh sb="0" eb="3">
      <t>ミナミオオスミ</t>
    </rPh>
    <rPh sb="3" eb="4">
      <t>マチ</t>
    </rPh>
    <phoneticPr fontId="5"/>
  </si>
  <si>
    <t>肝付町</t>
    <rPh sb="0" eb="2">
      <t>キモツ</t>
    </rPh>
    <rPh sb="2" eb="3">
      <t>マチ</t>
    </rPh>
    <phoneticPr fontId="5"/>
  </si>
  <si>
    <t>熊毛郡</t>
    <rPh sb="0" eb="3">
      <t>クマゲグン</t>
    </rPh>
    <phoneticPr fontId="5"/>
  </si>
  <si>
    <t>中種子町</t>
    <rPh sb="0" eb="3">
      <t>ナカタネ</t>
    </rPh>
    <rPh sb="3" eb="4">
      <t>マチ</t>
    </rPh>
    <phoneticPr fontId="5"/>
  </si>
  <si>
    <t>南種子町</t>
    <rPh sb="0" eb="3">
      <t>ミナミタネ</t>
    </rPh>
    <rPh sb="3" eb="4">
      <t>マチ</t>
    </rPh>
    <phoneticPr fontId="5"/>
  </si>
  <si>
    <t>屋久島町</t>
    <rPh sb="0" eb="3">
      <t>ヤクシマ</t>
    </rPh>
    <rPh sb="3" eb="4">
      <t>マチ</t>
    </rPh>
    <phoneticPr fontId="5"/>
  </si>
  <si>
    <t>大島郡</t>
    <rPh sb="0" eb="3">
      <t>オオシマグン</t>
    </rPh>
    <phoneticPr fontId="5"/>
  </si>
  <si>
    <t>大和村</t>
    <rPh sb="0" eb="3">
      <t>ヤマトムラ</t>
    </rPh>
    <phoneticPr fontId="5"/>
  </si>
  <si>
    <t>宇検村</t>
    <rPh sb="0" eb="2">
      <t>ウケン</t>
    </rPh>
    <rPh sb="2" eb="3">
      <t>ムラ</t>
    </rPh>
    <phoneticPr fontId="5"/>
  </si>
  <si>
    <t>瀬戸内町</t>
    <rPh sb="0" eb="3">
      <t>セトウチ</t>
    </rPh>
    <rPh sb="3" eb="4">
      <t>マチ</t>
    </rPh>
    <phoneticPr fontId="5"/>
  </si>
  <si>
    <t>龍郷町</t>
    <rPh sb="0" eb="2">
      <t>タツゴウ</t>
    </rPh>
    <rPh sb="2" eb="3">
      <t>マチ</t>
    </rPh>
    <phoneticPr fontId="5"/>
  </si>
  <si>
    <t>喜界町</t>
    <rPh sb="0" eb="2">
      <t>キカイ</t>
    </rPh>
    <rPh sb="2" eb="3">
      <t>マチ</t>
    </rPh>
    <phoneticPr fontId="5"/>
  </si>
  <si>
    <t>徳之島町</t>
    <rPh sb="0" eb="3">
      <t>トクノシマ</t>
    </rPh>
    <rPh sb="3" eb="4">
      <t>マチ</t>
    </rPh>
    <phoneticPr fontId="5"/>
  </si>
  <si>
    <t>天城町</t>
    <rPh sb="0" eb="2">
      <t>アマギ</t>
    </rPh>
    <rPh sb="2" eb="3">
      <t>マチ</t>
    </rPh>
    <phoneticPr fontId="5"/>
  </si>
  <si>
    <t>伊仙町</t>
    <rPh sb="0" eb="2">
      <t>イセン</t>
    </rPh>
    <rPh sb="2" eb="3">
      <t>マチ</t>
    </rPh>
    <phoneticPr fontId="5"/>
  </si>
  <si>
    <t>和泊町</t>
    <rPh sb="0" eb="2">
      <t>ワドマリ</t>
    </rPh>
    <rPh sb="2" eb="3">
      <t>マチ</t>
    </rPh>
    <phoneticPr fontId="5"/>
  </si>
  <si>
    <t>知名町</t>
    <rPh sb="0" eb="3">
      <t>チナチョウ</t>
    </rPh>
    <phoneticPr fontId="5"/>
  </si>
  <si>
    <t>与論町</t>
    <rPh sb="0" eb="3">
      <t>ヨロンチョウ</t>
    </rPh>
    <phoneticPr fontId="5"/>
  </si>
  <si>
    <t>(注)老齢人口割合は，不詳補完値による。</t>
    <rPh sb="1" eb="2">
      <t>チュウ</t>
    </rPh>
    <rPh sb="3" eb="5">
      <t>ロウレイ</t>
    </rPh>
    <rPh sb="5" eb="7">
      <t>ジンコウ</t>
    </rPh>
    <rPh sb="7" eb="9">
      <t>ワリアイ</t>
    </rPh>
    <rPh sb="11" eb="13">
      <t>フショウ</t>
    </rPh>
    <rPh sb="13" eb="15">
      <t>ホカン</t>
    </rPh>
    <rPh sb="15" eb="16">
      <t>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</si>
</sst>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.00;&quot;△ &quot;#,##0.00"/>
    <numFmt numFmtId="178" formatCode="#,##0.0_ "/>
    <numFmt numFmtId="179" formatCode="#,##0.0;&quot;△ &quot;#,##0.0"/>
    <numFmt numFmtId="180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 Light"/>
      <family val="3"/>
      <charset val="128"/>
      <scheme val="major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8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2" fillId="2" borderId="0" xfId="1" applyFont="1" applyFill="1">
      <alignment vertical="center"/>
    </xf>
    <xf numFmtId="0" fontId="1" fillId="0" borderId="0" xfId="1">
      <alignment vertical="center"/>
    </xf>
    <xf numFmtId="0" fontId="2" fillId="0" borderId="0" xfId="1" applyFont="1" applyBorder="1">
      <alignment vertical="center"/>
    </xf>
    <xf numFmtId="176" fontId="6" fillId="0" borderId="1" xfId="1" applyNumberFormat="1" applyFont="1" applyBorder="1" applyAlignment="1">
      <alignment vertical="center"/>
    </xf>
    <xf numFmtId="176" fontId="6" fillId="0" borderId="1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Border="1">
      <alignment vertical="center"/>
    </xf>
    <xf numFmtId="176" fontId="6" fillId="0" borderId="10" xfId="1" applyNumberFormat="1" applyFont="1" applyBorder="1" applyAlignment="1">
      <alignment horizontal="center" vertical="center"/>
    </xf>
    <xf numFmtId="176" fontId="6" fillId="0" borderId="11" xfId="1" applyNumberFormat="1" applyFont="1" applyBorder="1" applyAlignment="1">
      <alignment horizontal="center" vertical="center"/>
    </xf>
    <xf numFmtId="176" fontId="7" fillId="0" borderId="1" xfId="1" applyNumberFormat="1" applyFont="1" applyBorder="1">
      <alignment vertical="center"/>
    </xf>
    <xf numFmtId="176" fontId="2" fillId="0" borderId="5" xfId="1" applyNumberFormat="1" applyFont="1" applyBorder="1">
      <alignment vertical="center"/>
    </xf>
    <xf numFmtId="176" fontId="2" fillId="0" borderId="7" xfId="1" applyNumberFormat="1" applyFont="1" applyBorder="1">
      <alignment vertical="center"/>
    </xf>
    <xf numFmtId="176" fontId="2" fillId="0" borderId="1" xfId="1" applyNumberFormat="1" applyFont="1" applyBorder="1">
      <alignment vertical="center"/>
    </xf>
    <xf numFmtId="176" fontId="2" fillId="2" borderId="7" xfId="1" applyNumberFormat="1" applyFont="1" applyFill="1" applyBorder="1">
      <alignment vertical="center"/>
    </xf>
    <xf numFmtId="178" fontId="2" fillId="2" borderId="5" xfId="1" applyNumberFormat="1" applyFont="1" applyFill="1" applyBorder="1">
      <alignment vertical="center"/>
    </xf>
    <xf numFmtId="179" fontId="2" fillId="0" borderId="1" xfId="1" applyNumberFormat="1" applyFont="1" applyBorder="1">
      <alignment vertical="center"/>
    </xf>
    <xf numFmtId="179" fontId="2" fillId="0" borderId="7" xfId="1" applyNumberFormat="1" applyFont="1" applyBorder="1">
      <alignment vertical="center"/>
    </xf>
    <xf numFmtId="180" fontId="2" fillId="0" borderId="5" xfId="1" applyNumberFormat="1" applyFont="1" applyBorder="1">
      <alignment vertical="center"/>
    </xf>
    <xf numFmtId="176" fontId="7" fillId="0" borderId="14" xfId="1" applyNumberFormat="1" applyFont="1" applyBorder="1">
      <alignment vertical="center"/>
    </xf>
    <xf numFmtId="176" fontId="2" fillId="0" borderId="15" xfId="1" applyNumberFormat="1" applyFont="1" applyBorder="1">
      <alignment vertical="center"/>
    </xf>
    <xf numFmtId="176" fontId="2" fillId="0" borderId="16" xfId="1" applyNumberFormat="1" applyFont="1" applyBorder="1">
      <alignment vertical="center"/>
    </xf>
    <xf numFmtId="176" fontId="2" fillId="0" borderId="14" xfId="1" applyNumberFormat="1" applyFont="1" applyBorder="1">
      <alignment vertical="center"/>
    </xf>
    <xf numFmtId="176" fontId="2" fillId="2" borderId="16" xfId="1" applyNumberFormat="1" applyFont="1" applyFill="1" applyBorder="1">
      <alignment vertical="center"/>
    </xf>
    <xf numFmtId="178" fontId="2" fillId="2" borderId="15" xfId="1" applyNumberFormat="1" applyFont="1" applyFill="1" applyBorder="1">
      <alignment vertical="center"/>
    </xf>
    <xf numFmtId="179" fontId="2" fillId="0" borderId="14" xfId="1" applyNumberFormat="1" applyFont="1" applyBorder="1">
      <alignment vertical="center"/>
    </xf>
    <xf numFmtId="179" fontId="2" fillId="0" borderId="16" xfId="1" applyNumberFormat="1" applyFont="1" applyBorder="1">
      <alignment vertical="center"/>
    </xf>
    <xf numFmtId="180" fontId="2" fillId="0" borderId="15" xfId="1" applyNumberFormat="1" applyFont="1" applyBorder="1">
      <alignment vertical="center"/>
    </xf>
    <xf numFmtId="176" fontId="2" fillId="0" borderId="0" xfId="1" applyNumberFormat="1" applyFont="1" applyBorder="1">
      <alignment vertical="center"/>
    </xf>
    <xf numFmtId="176" fontId="6" fillId="0" borderId="0" xfId="1" applyNumberFormat="1" applyFont="1" applyBorder="1">
      <alignment vertical="center"/>
    </xf>
    <xf numFmtId="176" fontId="2" fillId="0" borderId="8" xfId="1" applyNumberFormat="1" applyFont="1" applyBorder="1">
      <alignment vertical="center"/>
    </xf>
    <xf numFmtId="176" fontId="2" fillId="0" borderId="9" xfId="1" applyNumberFormat="1" applyFont="1" applyBorder="1">
      <alignment vertical="center"/>
    </xf>
    <xf numFmtId="176" fontId="2" fillId="2" borderId="9" xfId="1" applyNumberFormat="1" applyFont="1" applyFill="1" applyBorder="1">
      <alignment vertical="center"/>
    </xf>
    <xf numFmtId="178" fontId="2" fillId="2" borderId="8" xfId="1" applyNumberFormat="1" applyFont="1" applyFill="1" applyBorder="1">
      <alignment vertical="center"/>
    </xf>
    <xf numFmtId="179" fontId="2" fillId="0" borderId="0" xfId="1" applyNumberFormat="1" applyFont="1" applyBorder="1">
      <alignment vertical="center"/>
    </xf>
    <xf numFmtId="179" fontId="2" fillId="0" borderId="9" xfId="1" applyNumberFormat="1" applyFont="1" applyBorder="1">
      <alignment vertical="center"/>
    </xf>
    <xf numFmtId="180" fontId="2" fillId="0" borderId="8" xfId="1" applyNumberFormat="1" applyFont="1" applyBorder="1">
      <alignment vertical="center"/>
    </xf>
    <xf numFmtId="176" fontId="2" fillId="0" borderId="17" xfId="1" applyNumberFormat="1" applyFont="1" applyBorder="1">
      <alignment vertical="center"/>
    </xf>
    <xf numFmtId="176" fontId="10" fillId="0" borderId="17" xfId="1" applyNumberFormat="1" applyFont="1" applyBorder="1" applyAlignment="1">
      <alignment horizontal="distributed" vertical="center"/>
    </xf>
    <xf numFmtId="176" fontId="6" fillId="0" borderId="17" xfId="1" applyNumberFormat="1" applyFont="1" applyBorder="1">
      <alignment vertical="center"/>
    </xf>
    <xf numFmtId="176" fontId="2" fillId="0" borderId="18" xfId="1" applyNumberFormat="1" applyFont="1" applyBorder="1">
      <alignment vertical="center"/>
    </xf>
    <xf numFmtId="176" fontId="2" fillId="0" borderId="19" xfId="1" applyNumberFormat="1" applyFont="1" applyBorder="1">
      <alignment vertical="center"/>
    </xf>
    <xf numFmtId="176" fontId="2" fillId="2" borderId="19" xfId="1" applyNumberFormat="1" applyFont="1" applyFill="1" applyBorder="1">
      <alignment vertical="center"/>
    </xf>
    <xf numFmtId="178" fontId="2" fillId="2" borderId="18" xfId="1" applyNumberFormat="1" applyFont="1" applyFill="1" applyBorder="1">
      <alignment vertical="center"/>
    </xf>
    <xf numFmtId="179" fontId="2" fillId="0" borderId="17" xfId="1" applyNumberFormat="1" applyFont="1" applyBorder="1">
      <alignment vertical="center"/>
    </xf>
    <xf numFmtId="179" fontId="2" fillId="0" borderId="19" xfId="1" applyNumberFormat="1" applyFont="1" applyBorder="1">
      <alignment vertical="center"/>
    </xf>
    <xf numFmtId="180" fontId="2" fillId="0" borderId="18" xfId="1" applyNumberFormat="1" applyFont="1" applyBorder="1">
      <alignment vertical="center"/>
    </xf>
    <xf numFmtId="176" fontId="2" fillId="0" borderId="20" xfId="1" applyNumberFormat="1" applyFont="1" applyBorder="1">
      <alignment vertical="center"/>
    </xf>
    <xf numFmtId="176" fontId="10" fillId="0" borderId="20" xfId="1" applyNumberFormat="1" applyFont="1" applyBorder="1" applyAlignment="1">
      <alignment horizontal="distributed" vertical="center"/>
    </xf>
    <xf numFmtId="176" fontId="2" fillId="0" borderId="21" xfId="1" applyNumberFormat="1" applyFont="1" applyBorder="1">
      <alignment vertical="center"/>
    </xf>
    <xf numFmtId="176" fontId="2" fillId="0" borderId="22" xfId="1" applyNumberFormat="1" applyFont="1" applyBorder="1">
      <alignment vertical="center"/>
    </xf>
    <xf numFmtId="176" fontId="2" fillId="2" borderId="22" xfId="1" applyNumberFormat="1" applyFont="1" applyFill="1" applyBorder="1">
      <alignment vertical="center"/>
    </xf>
    <xf numFmtId="178" fontId="2" fillId="2" borderId="21" xfId="1" applyNumberFormat="1" applyFont="1" applyFill="1" applyBorder="1">
      <alignment vertical="center"/>
    </xf>
    <xf numFmtId="179" fontId="2" fillId="0" borderId="20" xfId="1" applyNumberFormat="1" applyFont="1" applyBorder="1">
      <alignment vertical="center"/>
    </xf>
    <xf numFmtId="179" fontId="2" fillId="0" borderId="22" xfId="1" applyNumberFormat="1" applyFont="1" applyBorder="1">
      <alignment vertical="center"/>
    </xf>
    <xf numFmtId="180" fontId="2" fillId="0" borderId="21" xfId="1" applyNumberFormat="1" applyFont="1" applyBorder="1">
      <alignment vertical="center"/>
    </xf>
    <xf numFmtId="176" fontId="6" fillId="0" borderId="20" xfId="1" applyNumberFormat="1" applyFont="1" applyBorder="1">
      <alignment vertical="center"/>
    </xf>
    <xf numFmtId="176" fontId="10" fillId="0" borderId="20" xfId="1" applyNumberFormat="1" applyFont="1" applyBorder="1" applyAlignment="1">
      <alignment vertical="center" shrinkToFit="1"/>
    </xf>
    <xf numFmtId="176" fontId="10" fillId="0" borderId="17" xfId="1" applyNumberFormat="1" applyFont="1" applyBorder="1" applyAlignment="1">
      <alignment vertical="center" shrinkToFit="1"/>
    </xf>
    <xf numFmtId="176" fontId="7" fillId="0" borderId="23" xfId="1" applyNumberFormat="1" applyFont="1" applyBorder="1">
      <alignment vertical="center"/>
    </xf>
    <xf numFmtId="176" fontId="6" fillId="0" borderId="23" xfId="1" applyNumberFormat="1" applyFont="1" applyBorder="1">
      <alignment vertical="center"/>
    </xf>
    <xf numFmtId="176" fontId="2" fillId="0" borderId="24" xfId="1" applyNumberFormat="1" applyFont="1" applyBorder="1">
      <alignment vertical="center"/>
    </xf>
    <xf numFmtId="176" fontId="2" fillId="0" borderId="25" xfId="1" applyNumberFormat="1" applyFont="1" applyBorder="1">
      <alignment vertical="center"/>
    </xf>
    <xf numFmtId="176" fontId="2" fillId="0" borderId="23" xfId="1" applyNumberFormat="1" applyFont="1" applyBorder="1">
      <alignment vertical="center"/>
    </xf>
    <xf numFmtId="176" fontId="2" fillId="2" borderId="25" xfId="1" applyNumberFormat="1" applyFont="1" applyFill="1" applyBorder="1">
      <alignment vertical="center"/>
    </xf>
    <xf numFmtId="178" fontId="2" fillId="2" borderId="24" xfId="1" applyNumberFormat="1" applyFont="1" applyFill="1" applyBorder="1">
      <alignment vertical="center"/>
    </xf>
    <xf numFmtId="179" fontId="2" fillId="0" borderId="23" xfId="1" applyNumberFormat="1" applyFont="1" applyBorder="1">
      <alignment vertical="center"/>
    </xf>
    <xf numFmtId="179" fontId="2" fillId="0" borderId="25" xfId="1" applyNumberFormat="1" applyFont="1" applyBorder="1">
      <alignment vertical="center"/>
    </xf>
    <xf numFmtId="180" fontId="2" fillId="0" borderId="24" xfId="1" applyNumberFormat="1" applyFont="1" applyBorder="1">
      <alignment vertical="center"/>
    </xf>
    <xf numFmtId="176" fontId="2" fillId="0" borderId="26" xfId="1" applyNumberFormat="1" applyFont="1" applyBorder="1">
      <alignment vertical="center"/>
    </xf>
    <xf numFmtId="176" fontId="10" fillId="0" borderId="26" xfId="1" applyNumberFormat="1" applyFont="1" applyBorder="1" applyAlignment="1">
      <alignment horizontal="distributed" vertical="center"/>
    </xf>
    <xf numFmtId="176" fontId="6" fillId="0" borderId="26" xfId="1" applyNumberFormat="1" applyFont="1" applyBorder="1">
      <alignment vertical="center"/>
    </xf>
    <xf numFmtId="176" fontId="2" fillId="0" borderId="27" xfId="1" applyNumberFormat="1" applyFont="1" applyBorder="1">
      <alignment vertical="center"/>
    </xf>
    <xf numFmtId="176" fontId="2" fillId="0" borderId="28" xfId="1" applyNumberFormat="1" applyFont="1" applyBorder="1">
      <alignment vertical="center"/>
    </xf>
    <xf numFmtId="176" fontId="2" fillId="2" borderId="28" xfId="1" applyNumberFormat="1" applyFont="1" applyFill="1" applyBorder="1">
      <alignment vertical="center"/>
    </xf>
    <xf numFmtId="178" fontId="2" fillId="2" borderId="27" xfId="1" applyNumberFormat="1" applyFont="1" applyFill="1" applyBorder="1">
      <alignment vertical="center"/>
    </xf>
    <xf numFmtId="179" fontId="2" fillId="0" borderId="26" xfId="1" applyNumberFormat="1" applyFont="1" applyBorder="1">
      <alignment vertical="center"/>
    </xf>
    <xf numFmtId="179" fontId="2" fillId="0" borderId="28" xfId="1" applyNumberFormat="1" applyFont="1" applyBorder="1">
      <alignment vertical="center"/>
    </xf>
    <xf numFmtId="180" fontId="2" fillId="0" borderId="27" xfId="1" applyNumberFormat="1" applyFont="1" applyBorder="1">
      <alignment vertical="center"/>
    </xf>
    <xf numFmtId="176" fontId="2" fillId="0" borderId="29" xfId="1" applyNumberFormat="1" applyFont="1" applyBorder="1">
      <alignment vertical="center"/>
    </xf>
    <xf numFmtId="176" fontId="10" fillId="0" borderId="29" xfId="1" applyNumberFormat="1" applyFont="1" applyBorder="1" applyAlignment="1">
      <alignment horizontal="distributed" vertical="center"/>
    </xf>
    <xf numFmtId="176" fontId="6" fillId="0" borderId="29" xfId="1" applyNumberFormat="1" applyFont="1" applyBorder="1">
      <alignment vertical="center"/>
    </xf>
    <xf numFmtId="176" fontId="2" fillId="0" borderId="30" xfId="1" applyNumberFormat="1" applyFont="1" applyBorder="1">
      <alignment vertical="center"/>
    </xf>
    <xf numFmtId="176" fontId="2" fillId="0" borderId="31" xfId="1" applyNumberFormat="1" applyFont="1" applyBorder="1">
      <alignment vertical="center"/>
    </xf>
    <xf numFmtId="176" fontId="2" fillId="2" borderId="31" xfId="1" applyNumberFormat="1" applyFont="1" applyFill="1" applyBorder="1">
      <alignment vertical="center"/>
    </xf>
    <xf numFmtId="178" fontId="2" fillId="2" borderId="30" xfId="1" applyNumberFormat="1" applyFont="1" applyFill="1" applyBorder="1">
      <alignment vertical="center"/>
    </xf>
    <xf numFmtId="179" fontId="2" fillId="0" borderId="29" xfId="1" applyNumberFormat="1" applyFont="1" applyBorder="1">
      <alignment vertical="center"/>
    </xf>
    <xf numFmtId="179" fontId="2" fillId="0" borderId="31" xfId="1" applyNumberFormat="1" applyFont="1" applyBorder="1">
      <alignment vertical="center"/>
    </xf>
    <xf numFmtId="180" fontId="2" fillId="0" borderId="30" xfId="1" applyNumberFormat="1" applyFont="1" applyBorder="1">
      <alignment vertical="center"/>
    </xf>
    <xf numFmtId="176" fontId="7" fillId="0" borderId="0" xfId="1" applyNumberFormat="1" applyFont="1" applyBorder="1">
      <alignment vertical="center"/>
    </xf>
    <xf numFmtId="176" fontId="2" fillId="0" borderId="10" xfId="1" applyNumberFormat="1" applyFont="1" applyBorder="1">
      <alignment vertical="center"/>
    </xf>
    <xf numFmtId="176" fontId="10" fillId="0" borderId="10" xfId="1" applyNumberFormat="1" applyFont="1" applyBorder="1" applyAlignment="1">
      <alignment horizontal="distributed" vertical="center"/>
    </xf>
    <xf numFmtId="176" fontId="6" fillId="0" borderId="10" xfId="1" applyNumberFormat="1" applyFont="1" applyBorder="1">
      <alignment vertical="center"/>
    </xf>
    <xf numFmtId="176" fontId="2" fillId="0" borderId="13" xfId="1" applyNumberFormat="1" applyFont="1" applyBorder="1">
      <alignment vertical="center"/>
    </xf>
    <xf numFmtId="176" fontId="2" fillId="0" borderId="12" xfId="1" applyNumberFormat="1" applyFont="1" applyBorder="1">
      <alignment vertical="center"/>
    </xf>
    <xf numFmtId="176" fontId="2" fillId="2" borderId="12" xfId="1" applyNumberFormat="1" applyFont="1" applyFill="1" applyBorder="1">
      <alignment vertical="center"/>
    </xf>
    <xf numFmtId="178" fontId="2" fillId="2" borderId="13" xfId="1" applyNumberFormat="1" applyFont="1" applyFill="1" applyBorder="1">
      <alignment vertical="center"/>
    </xf>
    <xf numFmtId="179" fontId="2" fillId="0" borderId="10" xfId="1" applyNumberFormat="1" applyFont="1" applyBorder="1">
      <alignment vertical="center"/>
    </xf>
    <xf numFmtId="179" fontId="2" fillId="0" borderId="12" xfId="1" applyNumberFormat="1" applyFont="1" applyBorder="1">
      <alignment vertical="center"/>
    </xf>
    <xf numFmtId="180" fontId="2" fillId="0" borderId="13" xfId="1" applyNumberFormat="1" applyFont="1" applyBorder="1">
      <alignment vertical="center"/>
    </xf>
    <xf numFmtId="0" fontId="11" fillId="0" borderId="0" xfId="1" applyFont="1">
      <alignment vertical="center"/>
    </xf>
    <xf numFmtId="0" fontId="11" fillId="0" borderId="0" xfId="1" applyFont="1" applyBorder="1">
      <alignment vertical="center"/>
    </xf>
    <xf numFmtId="0" fontId="1" fillId="2" borderId="0" xfId="1" applyFill="1">
      <alignment vertical="center"/>
    </xf>
    <xf numFmtId="176" fontId="7" fillId="0" borderId="0" xfId="1" applyNumberFormat="1" applyFont="1" applyBorder="1" applyAlignment="1">
      <alignment horizontal="distributed" vertical="center"/>
    </xf>
    <xf numFmtId="0" fontId="2" fillId="0" borderId="0" xfId="1" applyFont="1" applyBorder="1" applyAlignment="1">
      <alignment horizontal="distributed" vertical="center"/>
    </xf>
    <xf numFmtId="176" fontId="7" fillId="0" borderId="23" xfId="1" applyNumberFormat="1" applyFont="1" applyBorder="1" applyAlignment="1">
      <alignment horizontal="distributed" vertical="center"/>
    </xf>
    <xf numFmtId="0" fontId="2" fillId="0" borderId="23" xfId="1" applyFont="1" applyBorder="1" applyAlignment="1">
      <alignment horizontal="distributed" vertical="center"/>
    </xf>
    <xf numFmtId="176" fontId="6" fillId="2" borderId="7" xfId="1" applyNumberFormat="1" applyFont="1" applyFill="1" applyBorder="1" applyAlignment="1">
      <alignment horizontal="center" vertical="center" wrapText="1"/>
    </xf>
    <xf numFmtId="176" fontId="6" fillId="2" borderId="12" xfId="1" applyNumberFormat="1" applyFont="1" applyFill="1" applyBorder="1" applyAlignment="1">
      <alignment horizontal="center" vertical="center" wrapText="1"/>
    </xf>
    <xf numFmtId="177" fontId="6" fillId="2" borderId="7" xfId="1" applyNumberFormat="1" applyFont="1" applyFill="1" applyBorder="1" applyAlignment="1">
      <alignment horizontal="center" vertical="center" wrapText="1"/>
    </xf>
    <xf numFmtId="177" fontId="6" fillId="2" borderId="12" xfId="1" applyNumberFormat="1" applyFont="1" applyFill="1" applyBorder="1" applyAlignment="1">
      <alignment horizontal="center" vertical="center" wrapText="1"/>
    </xf>
    <xf numFmtId="176" fontId="7" fillId="0" borderId="1" xfId="1" applyNumberFormat="1" applyFont="1" applyBorder="1" applyAlignment="1">
      <alignment horizontal="distributed" vertical="center"/>
    </xf>
    <xf numFmtId="0" fontId="2" fillId="0" borderId="1" xfId="1" applyFont="1" applyBorder="1" applyAlignment="1">
      <alignment horizontal="distributed" vertical="center"/>
    </xf>
    <xf numFmtId="176" fontId="7" fillId="0" borderId="14" xfId="1" applyNumberFormat="1" applyFont="1" applyBorder="1" applyAlignment="1">
      <alignment horizontal="distributed" vertical="center"/>
    </xf>
    <xf numFmtId="0" fontId="2" fillId="0" borderId="14" xfId="1" applyFont="1" applyBorder="1" applyAlignment="1">
      <alignment horizontal="distributed" vertical="center"/>
    </xf>
    <xf numFmtId="176" fontId="6" fillId="2" borderId="7" xfId="1" applyNumberFormat="1" applyFont="1" applyFill="1" applyBorder="1" applyAlignment="1">
      <alignment horizontal="center" vertical="center"/>
    </xf>
    <xf numFmtId="176" fontId="6" fillId="2" borderId="12" xfId="1" applyNumberFormat="1" applyFont="1" applyFill="1" applyBorder="1" applyAlignment="1">
      <alignment horizontal="center" vertical="center"/>
    </xf>
    <xf numFmtId="176" fontId="8" fillId="2" borderId="7" xfId="1" applyNumberFormat="1" applyFont="1" applyFill="1" applyBorder="1" applyAlignment="1">
      <alignment horizontal="center" vertical="center" wrapText="1"/>
    </xf>
    <xf numFmtId="176" fontId="8" fillId="2" borderId="12" xfId="1" applyNumberFormat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176" fontId="6" fillId="2" borderId="2" xfId="1" applyNumberFormat="1" applyFont="1" applyFill="1" applyBorder="1" applyAlignment="1">
      <alignment horizontal="center" vertical="center"/>
    </xf>
    <xf numFmtId="176" fontId="6" fillId="2" borderId="3" xfId="1" applyNumberFormat="1" applyFont="1" applyFill="1" applyBorder="1" applyAlignment="1">
      <alignment horizontal="center" vertical="center"/>
    </xf>
    <xf numFmtId="176" fontId="6" fillId="2" borderId="4" xfId="1" applyNumberFormat="1" applyFont="1" applyFill="1" applyBorder="1" applyAlignment="1">
      <alignment horizontal="center" vertical="center"/>
    </xf>
    <xf numFmtId="176" fontId="6" fillId="2" borderId="5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176" fontId="6" fillId="0" borderId="0" xfId="1" applyNumberFormat="1" applyFont="1" applyBorder="1" applyAlignment="1">
      <alignment horizontal="center" vertical="center"/>
    </xf>
    <xf numFmtId="176" fontId="6" fillId="2" borderId="9" xfId="1" applyNumberFormat="1" applyFont="1" applyFill="1" applyBorder="1" applyAlignment="1">
      <alignment horizontal="center" vertical="center"/>
    </xf>
    <xf numFmtId="176" fontId="7" fillId="2" borderId="2" xfId="1" applyNumberFormat="1" applyFont="1" applyFill="1" applyBorder="1" applyAlignment="1">
      <alignment horizontal="center" vertical="center"/>
    </xf>
    <xf numFmtId="176" fontId="7" fillId="2" borderId="3" xfId="1" applyNumberFormat="1" applyFont="1" applyFill="1" applyBorder="1" applyAlignment="1">
      <alignment horizontal="center" vertical="center"/>
    </xf>
    <xf numFmtId="176" fontId="7" fillId="2" borderId="4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showGridLines="0" tabSelected="1" zoomScale="70" zoomScaleNormal="70" workbookViewId="0">
      <selection activeCell="B1" sqref="B1:G1"/>
    </sheetView>
  </sheetViews>
  <sheetFormatPr defaultRowHeight="18.75" x14ac:dyDescent="0.4"/>
  <cols>
    <col min="1" max="1" width="4" style="4" customWidth="1"/>
    <col min="2" max="2" width="2" style="10" customWidth="1"/>
    <col min="3" max="3" width="14.375" style="4" customWidth="1"/>
    <col min="4" max="4" width="1.25" style="4" customWidth="1"/>
    <col min="5" max="5" width="19.75" style="4" customWidth="1"/>
    <col min="6" max="6" width="22.375" style="4" customWidth="1"/>
    <col min="7" max="7" width="21.25" style="4" customWidth="1"/>
    <col min="8" max="8" width="19" style="4" customWidth="1"/>
    <col min="9" max="9" width="17.5" style="4" customWidth="1"/>
    <col min="10" max="10" width="6" style="105" customWidth="1"/>
    <col min="11" max="11" width="11.5" style="105" customWidth="1"/>
    <col min="12" max="12" width="16.375" style="4" bestFit="1" customWidth="1"/>
    <col min="13" max="13" width="12.625" style="4" customWidth="1"/>
    <col min="14" max="14" width="18.25" style="4" customWidth="1"/>
    <col min="15" max="15" width="14.625" style="4" customWidth="1"/>
    <col min="16" max="16" width="16.875" style="4" customWidth="1"/>
    <col min="17" max="16384" width="9" style="4"/>
  </cols>
  <sheetData>
    <row r="1" spans="1:16" ht="33" x14ac:dyDescent="0.4">
      <c r="A1" s="1"/>
      <c r="B1" s="2" t="s">
        <v>0</v>
      </c>
      <c r="C1" s="1"/>
      <c r="D1" s="1"/>
      <c r="E1" s="1"/>
      <c r="F1" s="1"/>
      <c r="G1" s="1"/>
      <c r="H1" s="1"/>
      <c r="I1" s="1"/>
      <c r="J1" s="3"/>
      <c r="K1" s="3"/>
      <c r="L1" s="1"/>
      <c r="M1" s="1"/>
      <c r="N1" s="1"/>
      <c r="O1" s="1"/>
      <c r="P1" s="1"/>
    </row>
    <row r="2" spans="1:16" ht="33.75" thickBot="1" x14ac:dyDescent="0.45">
      <c r="A2" s="1"/>
      <c r="B2" s="5"/>
      <c r="C2" s="1"/>
      <c r="D2" s="1"/>
      <c r="E2" s="1"/>
      <c r="F2" s="1"/>
      <c r="G2" s="1"/>
      <c r="H2" s="1"/>
      <c r="I2" s="1"/>
      <c r="J2" s="3"/>
      <c r="K2" s="3"/>
      <c r="L2" s="1"/>
      <c r="M2" s="1"/>
      <c r="N2" s="1"/>
      <c r="O2" s="1"/>
      <c r="P2" s="1"/>
    </row>
    <row r="3" spans="1:16" ht="18.75" customHeight="1" thickBot="1" x14ac:dyDescent="0.45">
      <c r="A3" s="6"/>
      <c r="B3" s="6"/>
      <c r="C3" s="6"/>
      <c r="D3" s="7"/>
      <c r="E3" s="124" t="s">
        <v>1</v>
      </c>
      <c r="F3" s="125"/>
      <c r="G3" s="125"/>
      <c r="H3" s="125"/>
      <c r="I3" s="125"/>
      <c r="J3" s="125"/>
      <c r="K3" s="126"/>
      <c r="L3" s="127" t="s">
        <v>2</v>
      </c>
      <c r="M3" s="128"/>
      <c r="N3" s="128"/>
      <c r="O3" s="129"/>
      <c r="P3" s="130" t="s">
        <v>3</v>
      </c>
    </row>
    <row r="4" spans="1:16" ht="23.25" customHeight="1" thickBot="1" x14ac:dyDescent="0.45">
      <c r="A4" s="133" t="s">
        <v>4</v>
      </c>
      <c r="B4" s="133"/>
      <c r="C4" s="133"/>
      <c r="D4" s="8"/>
      <c r="E4" s="118" t="s">
        <v>5</v>
      </c>
      <c r="F4" s="118" t="s">
        <v>6</v>
      </c>
      <c r="G4" s="135" t="s">
        <v>7</v>
      </c>
      <c r="H4" s="136"/>
      <c r="I4" s="136"/>
      <c r="J4" s="136"/>
      <c r="K4" s="137"/>
      <c r="L4" s="127" t="s">
        <v>8</v>
      </c>
      <c r="M4" s="128"/>
      <c r="N4" s="127" t="s">
        <v>9</v>
      </c>
      <c r="O4" s="129"/>
      <c r="P4" s="131"/>
    </row>
    <row r="5" spans="1:16" s="10" customFormat="1" ht="42.75" customHeight="1" x14ac:dyDescent="0.4">
      <c r="A5" s="133"/>
      <c r="B5" s="133"/>
      <c r="C5" s="133"/>
      <c r="D5" s="9"/>
      <c r="E5" s="134"/>
      <c r="F5" s="134"/>
      <c r="G5" s="118" t="s">
        <v>10</v>
      </c>
      <c r="H5" s="118" t="s">
        <v>11</v>
      </c>
      <c r="I5" s="118" t="s">
        <v>12</v>
      </c>
      <c r="J5" s="120" t="s">
        <v>13</v>
      </c>
      <c r="K5" s="122" t="s">
        <v>14</v>
      </c>
      <c r="L5" s="110" t="s">
        <v>15</v>
      </c>
      <c r="M5" s="112" t="s">
        <v>16</v>
      </c>
      <c r="N5" s="110" t="s">
        <v>15</v>
      </c>
      <c r="O5" s="112" t="s">
        <v>16</v>
      </c>
      <c r="P5" s="131"/>
    </row>
    <row r="6" spans="1:16" ht="24.75" thickBot="1" x14ac:dyDescent="0.45">
      <c r="A6" s="8"/>
      <c r="B6" s="11"/>
      <c r="C6" s="11"/>
      <c r="D6" s="12"/>
      <c r="E6" s="119"/>
      <c r="F6" s="119"/>
      <c r="G6" s="119"/>
      <c r="H6" s="119"/>
      <c r="I6" s="119"/>
      <c r="J6" s="121"/>
      <c r="K6" s="123"/>
      <c r="L6" s="111"/>
      <c r="M6" s="113"/>
      <c r="N6" s="111"/>
      <c r="O6" s="113"/>
      <c r="P6" s="132"/>
    </row>
    <row r="7" spans="1:16" ht="22.5" customHeight="1" x14ac:dyDescent="0.4">
      <c r="A7" s="13"/>
      <c r="B7" s="114" t="s">
        <v>17</v>
      </c>
      <c r="C7" s="115"/>
      <c r="D7" s="13"/>
      <c r="E7" s="14">
        <v>1706242</v>
      </c>
      <c r="F7" s="15">
        <v>1648177</v>
      </c>
      <c r="G7" s="16">
        <v>1588256</v>
      </c>
      <c r="H7" s="15">
        <v>748306</v>
      </c>
      <c r="I7" s="14">
        <v>839950</v>
      </c>
      <c r="J7" s="17"/>
      <c r="K7" s="18">
        <v>32.5</v>
      </c>
      <c r="L7" s="15">
        <f>+F7-E7</f>
        <v>-58065</v>
      </c>
      <c r="M7" s="19">
        <f>+F7/E7*100-100</f>
        <v>-3.4030928789702699</v>
      </c>
      <c r="N7" s="14">
        <f>+G7-F7</f>
        <v>-59921</v>
      </c>
      <c r="O7" s="20">
        <f>+G7/F7*100-100</f>
        <v>-3.6355925364812123</v>
      </c>
      <c r="P7" s="21">
        <f>SUM(P9:P10)</f>
        <v>728179</v>
      </c>
    </row>
    <row r="8" spans="1:16" ht="20.100000000000001" customHeight="1" x14ac:dyDescent="0.4">
      <c r="A8" s="22"/>
      <c r="B8" s="22"/>
      <c r="C8" s="22"/>
      <c r="D8" s="22"/>
      <c r="E8" s="23"/>
      <c r="F8" s="24"/>
      <c r="G8" s="25"/>
      <c r="H8" s="24"/>
      <c r="I8" s="23"/>
      <c r="J8" s="26"/>
      <c r="K8" s="27"/>
      <c r="L8" s="24"/>
      <c r="M8" s="28"/>
      <c r="N8" s="23"/>
      <c r="O8" s="29"/>
      <c r="P8" s="30"/>
    </row>
    <row r="9" spans="1:16" ht="20.100000000000001" customHeight="1" x14ac:dyDescent="0.4">
      <c r="A9" s="22"/>
      <c r="B9" s="116" t="s">
        <v>18</v>
      </c>
      <c r="C9" s="117"/>
      <c r="D9" s="22"/>
      <c r="E9" s="24">
        <v>1501224</v>
      </c>
      <c r="F9" s="24">
        <v>1459172</v>
      </c>
      <c r="G9" s="25">
        <v>1414037</v>
      </c>
      <c r="H9" s="24">
        <v>663968</v>
      </c>
      <c r="I9" s="23">
        <v>750069</v>
      </c>
      <c r="J9" s="26"/>
      <c r="K9" s="27">
        <v>28.611203425700001</v>
      </c>
      <c r="L9" s="24">
        <f t="shared" ref="L9:L62" si="0">+F9-E9</f>
        <v>-42052</v>
      </c>
      <c r="M9" s="28">
        <f t="shared" ref="M9:M62" si="1">+F9/E9*100-100</f>
        <v>-2.801180903049783</v>
      </c>
      <c r="N9" s="23">
        <f>+G9-F9</f>
        <v>-45135</v>
      </c>
      <c r="O9" s="29">
        <f t="shared" ref="O9:O62" si="2">+G9/F9*100-100</f>
        <v>-3.0931925777084643</v>
      </c>
      <c r="P9" s="30">
        <f>SUM(P12+P13+P14+P15+P16+P17+P18+P19+P20+P21+P22+P23+P24+P25+P26+P27+P28+P29+P30)</f>
        <v>647404</v>
      </c>
    </row>
    <row r="10" spans="1:16" ht="20.100000000000001" customHeight="1" x14ac:dyDescent="0.4">
      <c r="A10" s="22"/>
      <c r="B10" s="116" t="s">
        <v>19</v>
      </c>
      <c r="C10" s="117"/>
      <c r="D10" s="22"/>
      <c r="E10" s="24">
        <v>205018</v>
      </c>
      <c r="F10" s="24">
        <v>189005</v>
      </c>
      <c r="G10" s="25">
        <v>174219</v>
      </c>
      <c r="H10" s="24">
        <v>84338</v>
      </c>
      <c r="I10" s="23">
        <v>89881</v>
      </c>
      <c r="J10" s="26"/>
      <c r="K10" s="27">
        <v>35.6523534269</v>
      </c>
      <c r="L10" s="24">
        <f t="shared" si="0"/>
        <v>-16013</v>
      </c>
      <c r="M10" s="28">
        <f t="shared" si="1"/>
        <v>-7.8105337092352869</v>
      </c>
      <c r="N10" s="23">
        <f>+G10-F10</f>
        <v>-14786</v>
      </c>
      <c r="O10" s="29">
        <f t="shared" si="2"/>
        <v>-7.8230734636649828</v>
      </c>
      <c r="P10" s="30">
        <f>SUM(P31,P34,P36,P38,P40,P42,P47,P51)</f>
        <v>80775</v>
      </c>
    </row>
    <row r="11" spans="1:16" ht="20.100000000000001" customHeight="1" x14ac:dyDescent="0.4">
      <c r="A11" s="31"/>
      <c r="B11" s="31"/>
      <c r="C11" s="32"/>
      <c r="D11" s="32"/>
      <c r="E11" s="33"/>
      <c r="F11" s="34"/>
      <c r="G11" s="31"/>
      <c r="H11" s="34"/>
      <c r="I11" s="33"/>
      <c r="J11" s="35"/>
      <c r="K11" s="36"/>
      <c r="L11" s="34"/>
      <c r="M11" s="37"/>
      <c r="N11" s="33"/>
      <c r="O11" s="38"/>
      <c r="P11" s="39"/>
    </row>
    <row r="12" spans="1:16" ht="27" customHeight="1" x14ac:dyDescent="0.4">
      <c r="A12" s="40"/>
      <c r="B12" s="40"/>
      <c r="C12" s="41" t="s">
        <v>20</v>
      </c>
      <c r="D12" s="42"/>
      <c r="E12" s="43">
        <v>605846</v>
      </c>
      <c r="F12" s="44">
        <v>599814</v>
      </c>
      <c r="G12" s="40">
        <v>593128</v>
      </c>
      <c r="H12" s="44">
        <v>276130</v>
      </c>
      <c r="I12" s="43">
        <v>316998</v>
      </c>
      <c r="J12" s="45">
        <v>1</v>
      </c>
      <c r="K12" s="46">
        <v>28.316822001321807</v>
      </c>
      <c r="L12" s="44">
        <f t="shared" si="0"/>
        <v>-6032</v>
      </c>
      <c r="M12" s="47">
        <f t="shared" si="1"/>
        <v>-0.99563255348719792</v>
      </c>
      <c r="N12" s="43">
        <f t="shared" ref="N12:N62" si="3">+G12-F12</f>
        <v>-6686</v>
      </c>
      <c r="O12" s="48">
        <f t="shared" si="2"/>
        <v>-1.1146788837873061</v>
      </c>
      <c r="P12" s="49">
        <v>279644</v>
      </c>
    </row>
    <row r="13" spans="1:16" ht="27" customHeight="1" x14ac:dyDescent="0.4">
      <c r="A13" s="50"/>
      <c r="B13" s="50"/>
      <c r="C13" s="51" t="s">
        <v>21</v>
      </c>
      <c r="D13" s="32"/>
      <c r="E13" s="52">
        <v>105070</v>
      </c>
      <c r="F13" s="53">
        <v>103608</v>
      </c>
      <c r="G13" s="50">
        <v>101096</v>
      </c>
      <c r="H13" s="53">
        <v>48390</v>
      </c>
      <c r="I13" s="52">
        <v>52706</v>
      </c>
      <c r="J13" s="54">
        <v>3</v>
      </c>
      <c r="K13" s="55">
        <v>29.850834850043523</v>
      </c>
      <c r="L13" s="53">
        <f t="shared" si="0"/>
        <v>-1462</v>
      </c>
      <c r="M13" s="56">
        <f t="shared" si="1"/>
        <v>-1.3914533168364045</v>
      </c>
      <c r="N13" s="52">
        <f t="shared" si="3"/>
        <v>-2512</v>
      </c>
      <c r="O13" s="57">
        <f t="shared" si="2"/>
        <v>-2.4245232028414705</v>
      </c>
      <c r="P13" s="58">
        <v>46139</v>
      </c>
    </row>
    <row r="14" spans="1:16" ht="27" customHeight="1" x14ac:dyDescent="0.4">
      <c r="A14" s="40"/>
      <c r="B14" s="40"/>
      <c r="C14" s="41" t="s">
        <v>22</v>
      </c>
      <c r="D14" s="42"/>
      <c r="E14" s="43">
        <v>23638</v>
      </c>
      <c r="F14" s="44">
        <v>22046</v>
      </c>
      <c r="G14" s="40">
        <v>20033</v>
      </c>
      <c r="H14" s="44">
        <v>9178</v>
      </c>
      <c r="I14" s="43">
        <v>10855</v>
      </c>
      <c r="J14" s="45">
        <v>17</v>
      </c>
      <c r="K14" s="46">
        <v>40.972395547346878</v>
      </c>
      <c r="L14" s="44">
        <f t="shared" si="0"/>
        <v>-1592</v>
      </c>
      <c r="M14" s="47">
        <f t="shared" si="1"/>
        <v>-6.7349183518064137</v>
      </c>
      <c r="N14" s="43">
        <f t="shared" si="3"/>
        <v>-2013</v>
      </c>
      <c r="O14" s="48">
        <f t="shared" si="2"/>
        <v>-9.1309081012428521</v>
      </c>
      <c r="P14" s="49">
        <v>9455</v>
      </c>
    </row>
    <row r="15" spans="1:16" ht="27" customHeight="1" x14ac:dyDescent="0.4">
      <c r="A15" s="50"/>
      <c r="B15" s="50"/>
      <c r="C15" s="51" t="s">
        <v>23</v>
      </c>
      <c r="D15" s="59"/>
      <c r="E15" s="52">
        <v>23154</v>
      </c>
      <c r="F15" s="53">
        <v>21198</v>
      </c>
      <c r="G15" s="50">
        <v>19270</v>
      </c>
      <c r="H15" s="53">
        <v>9064</v>
      </c>
      <c r="I15" s="52">
        <v>10206</v>
      </c>
      <c r="J15" s="54">
        <v>18</v>
      </c>
      <c r="K15" s="55">
        <v>41.816294758692266</v>
      </c>
      <c r="L15" s="53">
        <f t="shared" si="0"/>
        <v>-1956</v>
      </c>
      <c r="M15" s="56">
        <f t="shared" si="1"/>
        <v>-8.4477844001036573</v>
      </c>
      <c r="N15" s="52">
        <f t="shared" si="3"/>
        <v>-1928</v>
      </c>
      <c r="O15" s="57">
        <f t="shared" si="2"/>
        <v>-9.0951976601566145</v>
      </c>
      <c r="P15" s="58">
        <v>8617</v>
      </c>
    </row>
    <row r="16" spans="1:16" ht="27" customHeight="1" x14ac:dyDescent="0.4">
      <c r="A16" s="50"/>
      <c r="B16" s="50"/>
      <c r="C16" s="51" t="s">
        <v>24</v>
      </c>
      <c r="D16" s="59"/>
      <c r="E16" s="52">
        <v>55621</v>
      </c>
      <c r="F16" s="53">
        <v>53758</v>
      </c>
      <c r="G16" s="50">
        <v>51994</v>
      </c>
      <c r="H16" s="53">
        <v>24237</v>
      </c>
      <c r="I16" s="52">
        <v>27757</v>
      </c>
      <c r="J16" s="54">
        <v>6</v>
      </c>
      <c r="K16" s="55">
        <v>33.684655921837134</v>
      </c>
      <c r="L16" s="53">
        <f t="shared" si="0"/>
        <v>-1863</v>
      </c>
      <c r="M16" s="56">
        <f t="shared" si="1"/>
        <v>-3.349454342784199</v>
      </c>
      <c r="N16" s="52">
        <f t="shared" si="3"/>
        <v>-1764</v>
      </c>
      <c r="O16" s="57">
        <f t="shared" si="2"/>
        <v>-3.2813720748539765</v>
      </c>
      <c r="P16" s="58">
        <v>22796</v>
      </c>
    </row>
    <row r="17" spans="1:16" ht="27" customHeight="1" x14ac:dyDescent="0.4">
      <c r="A17" s="40"/>
      <c r="B17" s="40"/>
      <c r="C17" s="41" t="s">
        <v>25</v>
      </c>
      <c r="D17" s="42"/>
      <c r="E17" s="43">
        <v>44396</v>
      </c>
      <c r="F17" s="44">
        <v>41831</v>
      </c>
      <c r="G17" s="40">
        <v>39011</v>
      </c>
      <c r="H17" s="44">
        <v>18107</v>
      </c>
      <c r="I17" s="43">
        <v>20904</v>
      </c>
      <c r="J17" s="45">
        <v>9</v>
      </c>
      <c r="K17" s="46">
        <v>39.560636743482611</v>
      </c>
      <c r="L17" s="44">
        <f t="shared" si="0"/>
        <v>-2565</v>
      </c>
      <c r="M17" s="47">
        <f t="shared" si="1"/>
        <v>-5.7775475268042129</v>
      </c>
      <c r="N17" s="43">
        <f t="shared" si="3"/>
        <v>-2820</v>
      </c>
      <c r="O17" s="48">
        <f t="shared" si="2"/>
        <v>-6.7414118715784923</v>
      </c>
      <c r="P17" s="49">
        <v>17790</v>
      </c>
    </row>
    <row r="18" spans="1:16" ht="27" customHeight="1" x14ac:dyDescent="0.4">
      <c r="A18" s="40"/>
      <c r="B18" s="40"/>
      <c r="C18" s="41" t="s">
        <v>26</v>
      </c>
      <c r="D18" s="42"/>
      <c r="E18" s="43">
        <v>16951</v>
      </c>
      <c r="F18" s="44">
        <v>15967</v>
      </c>
      <c r="G18" s="40">
        <v>14708</v>
      </c>
      <c r="H18" s="44">
        <v>7049</v>
      </c>
      <c r="I18" s="43">
        <v>7659</v>
      </c>
      <c r="J18" s="45">
        <v>19</v>
      </c>
      <c r="K18" s="46">
        <v>38.081316290454176</v>
      </c>
      <c r="L18" s="44">
        <f t="shared" si="0"/>
        <v>-984</v>
      </c>
      <c r="M18" s="47">
        <f t="shared" si="1"/>
        <v>-5.8049672585688228</v>
      </c>
      <c r="N18" s="43">
        <f t="shared" si="3"/>
        <v>-1259</v>
      </c>
      <c r="O18" s="48">
        <f t="shared" si="2"/>
        <v>-7.8850128389804013</v>
      </c>
      <c r="P18" s="49">
        <v>7046</v>
      </c>
    </row>
    <row r="19" spans="1:16" ht="27" customHeight="1" x14ac:dyDescent="0.4">
      <c r="A19" s="50"/>
      <c r="B19" s="50"/>
      <c r="C19" s="51" t="s">
        <v>27</v>
      </c>
      <c r="D19" s="59"/>
      <c r="E19" s="52">
        <v>17248</v>
      </c>
      <c r="F19" s="53">
        <v>15520</v>
      </c>
      <c r="G19" s="50">
        <v>13819</v>
      </c>
      <c r="H19" s="53">
        <v>6397</v>
      </c>
      <c r="I19" s="52">
        <v>7422</v>
      </c>
      <c r="J19" s="54">
        <v>21</v>
      </c>
      <c r="K19" s="55">
        <v>43.08560677328316</v>
      </c>
      <c r="L19" s="53">
        <f t="shared" si="0"/>
        <v>-1728</v>
      </c>
      <c r="M19" s="56">
        <f t="shared" si="1"/>
        <v>-10.018552875695732</v>
      </c>
      <c r="N19" s="52">
        <f t="shared" si="3"/>
        <v>-1701</v>
      </c>
      <c r="O19" s="57">
        <f t="shared" si="2"/>
        <v>-10.960051546391753</v>
      </c>
      <c r="P19" s="58">
        <v>6560</v>
      </c>
    </row>
    <row r="20" spans="1:16" ht="27" customHeight="1" x14ac:dyDescent="0.4">
      <c r="A20" s="50"/>
      <c r="B20" s="50"/>
      <c r="C20" s="60" t="s">
        <v>28</v>
      </c>
      <c r="D20" s="59"/>
      <c r="E20" s="52">
        <v>99589</v>
      </c>
      <c r="F20" s="53">
        <v>96076</v>
      </c>
      <c r="G20" s="50">
        <v>92403</v>
      </c>
      <c r="H20" s="53">
        <v>44570</v>
      </c>
      <c r="I20" s="52">
        <v>47833</v>
      </c>
      <c r="J20" s="54">
        <v>4</v>
      </c>
      <c r="K20" s="55">
        <v>32.305228185232082</v>
      </c>
      <c r="L20" s="53">
        <f t="shared" si="0"/>
        <v>-3513</v>
      </c>
      <c r="M20" s="56">
        <f t="shared" si="1"/>
        <v>-3.5274980168492505</v>
      </c>
      <c r="N20" s="52">
        <f t="shared" si="3"/>
        <v>-3673</v>
      </c>
      <c r="O20" s="57">
        <f t="shared" si="2"/>
        <v>-3.8230151130355097</v>
      </c>
      <c r="P20" s="58">
        <v>40995</v>
      </c>
    </row>
    <row r="21" spans="1:16" ht="27" customHeight="1" x14ac:dyDescent="0.4">
      <c r="A21" s="40"/>
      <c r="B21" s="40"/>
      <c r="C21" s="41" t="s">
        <v>29</v>
      </c>
      <c r="D21" s="42"/>
      <c r="E21" s="43">
        <v>50822</v>
      </c>
      <c r="F21" s="44">
        <v>49249</v>
      </c>
      <c r="G21" s="40">
        <v>47153</v>
      </c>
      <c r="H21" s="44">
        <v>22167</v>
      </c>
      <c r="I21" s="43">
        <v>24986</v>
      </c>
      <c r="J21" s="45">
        <v>7</v>
      </c>
      <c r="K21" s="46">
        <v>35.289377134010564</v>
      </c>
      <c r="L21" s="44">
        <f t="shared" si="0"/>
        <v>-1573</v>
      </c>
      <c r="M21" s="47">
        <f t="shared" si="1"/>
        <v>-3.0951162882216323</v>
      </c>
      <c r="N21" s="43">
        <f t="shared" si="3"/>
        <v>-2096</v>
      </c>
      <c r="O21" s="48">
        <f t="shared" si="2"/>
        <v>-4.2559239781518414</v>
      </c>
      <c r="P21" s="49">
        <v>19415</v>
      </c>
    </row>
    <row r="22" spans="1:16" ht="27" customHeight="1" x14ac:dyDescent="0.4">
      <c r="A22" s="40"/>
      <c r="B22" s="40"/>
      <c r="C22" s="41" t="s">
        <v>30</v>
      </c>
      <c r="D22" s="42"/>
      <c r="E22" s="43">
        <v>39221</v>
      </c>
      <c r="F22" s="44">
        <v>36557</v>
      </c>
      <c r="G22" s="40">
        <v>33310</v>
      </c>
      <c r="H22" s="44">
        <v>15556</v>
      </c>
      <c r="I22" s="43">
        <v>17754</v>
      </c>
      <c r="J22" s="45">
        <v>10</v>
      </c>
      <c r="K22" s="46">
        <v>41.471029720804566</v>
      </c>
      <c r="L22" s="44">
        <f t="shared" si="0"/>
        <v>-2664</v>
      </c>
      <c r="M22" s="47">
        <f t="shared" si="1"/>
        <v>-6.7922796461079571</v>
      </c>
      <c r="N22" s="43">
        <f t="shared" si="3"/>
        <v>-3247</v>
      </c>
      <c r="O22" s="48">
        <f t="shared" si="2"/>
        <v>-8.8820198593976443</v>
      </c>
      <c r="P22" s="49">
        <v>15325</v>
      </c>
    </row>
    <row r="23" spans="1:16" ht="27" customHeight="1" x14ac:dyDescent="0.4">
      <c r="A23" s="40"/>
      <c r="B23" s="40"/>
      <c r="C23" s="41" t="s">
        <v>31</v>
      </c>
      <c r="D23" s="42"/>
      <c r="E23" s="43">
        <v>127487</v>
      </c>
      <c r="F23" s="44">
        <v>125857</v>
      </c>
      <c r="G23" s="40">
        <v>123135</v>
      </c>
      <c r="H23" s="44">
        <v>58976</v>
      </c>
      <c r="I23" s="43">
        <v>64159</v>
      </c>
      <c r="J23" s="45">
        <v>2</v>
      </c>
      <c r="K23" s="46">
        <v>28.013156291874768</v>
      </c>
      <c r="L23" s="44">
        <f t="shared" si="0"/>
        <v>-1630</v>
      </c>
      <c r="M23" s="47">
        <f t="shared" si="1"/>
        <v>-1.2785617357063899</v>
      </c>
      <c r="N23" s="43">
        <f t="shared" si="3"/>
        <v>-2722</v>
      </c>
      <c r="O23" s="48">
        <f t="shared" si="2"/>
        <v>-2.1627720349285227</v>
      </c>
      <c r="P23" s="49">
        <v>55586</v>
      </c>
    </row>
    <row r="24" spans="1:16" ht="27" customHeight="1" x14ac:dyDescent="0.4">
      <c r="A24" s="40"/>
      <c r="B24" s="40"/>
      <c r="C24" s="61" t="s">
        <v>32</v>
      </c>
      <c r="D24" s="42"/>
      <c r="E24" s="43">
        <v>31144</v>
      </c>
      <c r="F24" s="44">
        <v>29282</v>
      </c>
      <c r="G24" s="40">
        <v>27490</v>
      </c>
      <c r="H24" s="44">
        <v>12742</v>
      </c>
      <c r="I24" s="43">
        <v>14748</v>
      </c>
      <c r="J24" s="45">
        <v>14</v>
      </c>
      <c r="K24" s="46">
        <v>37.017097126227725</v>
      </c>
      <c r="L24" s="44">
        <f t="shared" si="0"/>
        <v>-1862</v>
      </c>
      <c r="M24" s="47">
        <f t="shared" si="1"/>
        <v>-5.9786796814795764</v>
      </c>
      <c r="N24" s="43">
        <f t="shared" si="3"/>
        <v>-1792</v>
      </c>
      <c r="O24" s="48">
        <f t="shared" si="2"/>
        <v>-6.1198005600710275</v>
      </c>
      <c r="P24" s="49">
        <v>11974</v>
      </c>
    </row>
    <row r="25" spans="1:16" ht="27" customHeight="1" x14ac:dyDescent="0.4">
      <c r="A25" s="40"/>
      <c r="B25" s="40"/>
      <c r="C25" s="61" t="s">
        <v>33</v>
      </c>
      <c r="D25" s="42"/>
      <c r="E25" s="43">
        <v>38704</v>
      </c>
      <c r="F25" s="44">
        <v>35439</v>
      </c>
      <c r="G25" s="40">
        <v>32887</v>
      </c>
      <c r="H25" s="44">
        <v>15107</v>
      </c>
      <c r="I25" s="43">
        <v>17780</v>
      </c>
      <c r="J25" s="45">
        <v>12</v>
      </c>
      <c r="K25" s="46">
        <v>40.1800103384316</v>
      </c>
      <c r="L25" s="44">
        <f t="shared" si="0"/>
        <v>-3265</v>
      </c>
      <c r="M25" s="47">
        <f t="shared" si="1"/>
        <v>-8.4358205870194212</v>
      </c>
      <c r="N25" s="43">
        <f t="shared" si="3"/>
        <v>-2552</v>
      </c>
      <c r="O25" s="48">
        <f t="shared" si="2"/>
        <v>-7.2011061260193543</v>
      </c>
      <c r="P25" s="49">
        <v>14444</v>
      </c>
    </row>
    <row r="26" spans="1:16" ht="27" customHeight="1" x14ac:dyDescent="0.4">
      <c r="A26" s="50"/>
      <c r="B26" s="50"/>
      <c r="C26" s="41" t="s">
        <v>34</v>
      </c>
      <c r="D26" s="42"/>
      <c r="E26" s="43">
        <v>33034</v>
      </c>
      <c r="F26" s="44">
        <v>31479</v>
      </c>
      <c r="G26" s="40">
        <v>29329</v>
      </c>
      <c r="H26" s="44">
        <v>13998</v>
      </c>
      <c r="I26" s="43">
        <v>15331</v>
      </c>
      <c r="J26" s="45">
        <v>13</v>
      </c>
      <c r="K26" s="46">
        <v>35.950765453987522</v>
      </c>
      <c r="L26" s="44">
        <f t="shared" si="0"/>
        <v>-1555</v>
      </c>
      <c r="M26" s="47">
        <f t="shared" si="1"/>
        <v>-4.7072712962402363</v>
      </c>
      <c r="N26" s="43">
        <f t="shared" si="3"/>
        <v>-2150</v>
      </c>
      <c r="O26" s="48">
        <f t="shared" si="2"/>
        <v>-6.8299501254804795</v>
      </c>
      <c r="P26" s="49">
        <v>13241</v>
      </c>
    </row>
    <row r="27" spans="1:16" ht="27" customHeight="1" x14ac:dyDescent="0.4">
      <c r="A27" s="40"/>
      <c r="B27" s="40"/>
      <c r="C27" s="41" t="s">
        <v>35</v>
      </c>
      <c r="D27" s="42"/>
      <c r="E27" s="43">
        <v>46121</v>
      </c>
      <c r="F27" s="44">
        <v>43156</v>
      </c>
      <c r="G27" s="40">
        <v>41390</v>
      </c>
      <c r="H27" s="44">
        <v>19778</v>
      </c>
      <c r="I27" s="43">
        <v>21612</v>
      </c>
      <c r="J27" s="45">
        <v>8</v>
      </c>
      <c r="K27" s="46">
        <v>32.532012563421112</v>
      </c>
      <c r="L27" s="44">
        <f t="shared" si="0"/>
        <v>-2965</v>
      </c>
      <c r="M27" s="47">
        <f t="shared" si="1"/>
        <v>-6.4287417879057216</v>
      </c>
      <c r="N27" s="43">
        <f t="shared" si="3"/>
        <v>-1766</v>
      </c>
      <c r="O27" s="48">
        <f t="shared" si="2"/>
        <v>-4.0921308740383751</v>
      </c>
      <c r="P27" s="49">
        <v>19648</v>
      </c>
    </row>
    <row r="28" spans="1:16" ht="27" customHeight="1" x14ac:dyDescent="0.4">
      <c r="A28" s="40"/>
      <c r="B28" s="40"/>
      <c r="C28" s="41" t="s">
        <v>36</v>
      </c>
      <c r="D28" s="42"/>
      <c r="E28" s="43">
        <v>39065</v>
      </c>
      <c r="F28" s="44">
        <v>36352</v>
      </c>
      <c r="G28" s="40">
        <v>33080</v>
      </c>
      <c r="H28" s="44">
        <v>15447</v>
      </c>
      <c r="I28" s="43">
        <v>17633</v>
      </c>
      <c r="J28" s="45">
        <v>11</v>
      </c>
      <c r="K28" s="46">
        <v>40.054413542926234</v>
      </c>
      <c r="L28" s="44">
        <f t="shared" si="0"/>
        <v>-2713</v>
      </c>
      <c r="M28" s="47">
        <f t="shared" si="1"/>
        <v>-6.9448355305260492</v>
      </c>
      <c r="N28" s="43">
        <f t="shared" si="3"/>
        <v>-3272</v>
      </c>
      <c r="O28" s="48">
        <f t="shared" si="2"/>
        <v>-9.0008802816901436</v>
      </c>
      <c r="P28" s="49">
        <v>14485</v>
      </c>
    </row>
    <row r="29" spans="1:16" ht="27" customHeight="1" x14ac:dyDescent="0.4">
      <c r="A29" s="40"/>
      <c r="B29" s="40"/>
      <c r="C29" s="41" t="s">
        <v>37</v>
      </c>
      <c r="D29" s="42"/>
      <c r="E29" s="43">
        <v>29304</v>
      </c>
      <c r="F29" s="44">
        <v>26810</v>
      </c>
      <c r="G29" s="40">
        <v>24453</v>
      </c>
      <c r="H29" s="44">
        <v>11327</v>
      </c>
      <c r="I29" s="43">
        <v>13126</v>
      </c>
      <c r="J29" s="45">
        <v>15</v>
      </c>
      <c r="K29" s="46">
        <v>41.602257391731072</v>
      </c>
      <c r="L29" s="44">
        <f t="shared" si="0"/>
        <v>-2494</v>
      </c>
      <c r="M29" s="47">
        <f t="shared" si="1"/>
        <v>-8.5107835107835115</v>
      </c>
      <c r="N29" s="43">
        <f t="shared" si="3"/>
        <v>-2357</v>
      </c>
      <c r="O29" s="48">
        <f t="shared" si="2"/>
        <v>-8.7914957105557647</v>
      </c>
      <c r="P29" s="49">
        <v>11394</v>
      </c>
    </row>
    <row r="30" spans="1:16" ht="27" customHeight="1" x14ac:dyDescent="0.4">
      <c r="A30" s="40"/>
      <c r="B30" s="40"/>
      <c r="C30" s="41" t="s">
        <v>38</v>
      </c>
      <c r="D30" s="42"/>
      <c r="E30" s="43">
        <v>74809</v>
      </c>
      <c r="F30" s="44">
        <v>75173</v>
      </c>
      <c r="G30" s="40">
        <v>76348</v>
      </c>
      <c r="H30" s="44">
        <v>35748</v>
      </c>
      <c r="I30" s="43">
        <v>40600</v>
      </c>
      <c r="J30" s="45">
        <v>5</v>
      </c>
      <c r="K30" s="46">
        <v>31.492638968931736</v>
      </c>
      <c r="L30" s="44">
        <f t="shared" si="0"/>
        <v>364</v>
      </c>
      <c r="M30" s="47">
        <f t="shared" si="1"/>
        <v>0.48657247122672231</v>
      </c>
      <c r="N30" s="43">
        <f t="shared" si="3"/>
        <v>1175</v>
      </c>
      <c r="O30" s="48">
        <f t="shared" si="2"/>
        <v>1.5630612054860222</v>
      </c>
      <c r="P30" s="49">
        <v>32850</v>
      </c>
    </row>
    <row r="31" spans="1:16" ht="27" customHeight="1" x14ac:dyDescent="0.4">
      <c r="A31" s="62"/>
      <c r="B31" s="108" t="s">
        <v>39</v>
      </c>
      <c r="C31" s="109"/>
      <c r="D31" s="63"/>
      <c r="E31" s="64">
        <v>1075</v>
      </c>
      <c r="F31" s="65">
        <v>1163</v>
      </c>
      <c r="G31" s="66">
        <v>1145</v>
      </c>
      <c r="H31" s="65">
        <v>603</v>
      </c>
      <c r="I31" s="64">
        <v>542</v>
      </c>
      <c r="J31" s="67"/>
      <c r="K31" s="68">
        <v>27.2</v>
      </c>
      <c r="L31" s="65">
        <f t="shared" si="0"/>
        <v>88</v>
      </c>
      <c r="M31" s="69">
        <f t="shared" si="1"/>
        <v>8.1860465116279073</v>
      </c>
      <c r="N31" s="64">
        <f>+G31-F31</f>
        <v>-18</v>
      </c>
      <c r="O31" s="70">
        <f t="shared" si="2"/>
        <v>-1.5477214101461811</v>
      </c>
      <c r="P31" s="71">
        <f>SUM(P32:P33)</f>
        <v>644</v>
      </c>
    </row>
    <row r="32" spans="1:16" ht="27" customHeight="1" x14ac:dyDescent="0.4">
      <c r="A32" s="40"/>
      <c r="B32" s="40"/>
      <c r="C32" s="41" t="s">
        <v>40</v>
      </c>
      <c r="D32" s="42"/>
      <c r="E32" s="43">
        <v>418</v>
      </c>
      <c r="F32" s="44">
        <v>407</v>
      </c>
      <c r="G32" s="40">
        <v>405</v>
      </c>
      <c r="H32" s="44">
        <v>191</v>
      </c>
      <c r="I32" s="43">
        <v>214</v>
      </c>
      <c r="J32" s="45">
        <v>43</v>
      </c>
      <c r="K32" s="46">
        <v>26.41975308641975</v>
      </c>
      <c r="L32" s="44">
        <f t="shared" si="0"/>
        <v>-11</v>
      </c>
      <c r="M32" s="47">
        <f t="shared" si="1"/>
        <v>-2.6315789473684248</v>
      </c>
      <c r="N32" s="43">
        <f t="shared" si="3"/>
        <v>-2</v>
      </c>
      <c r="O32" s="48">
        <f t="shared" si="2"/>
        <v>-0.49140049140049769</v>
      </c>
      <c r="P32" s="49">
        <v>218</v>
      </c>
    </row>
    <row r="33" spans="1:16" ht="27" customHeight="1" x14ac:dyDescent="0.4">
      <c r="A33" s="72"/>
      <c r="B33" s="72"/>
      <c r="C33" s="73" t="s">
        <v>41</v>
      </c>
      <c r="D33" s="74"/>
      <c r="E33" s="75">
        <v>657</v>
      </c>
      <c r="F33" s="76">
        <v>756</v>
      </c>
      <c r="G33" s="72">
        <v>740</v>
      </c>
      <c r="H33" s="76">
        <v>412</v>
      </c>
      <c r="I33" s="75">
        <v>328</v>
      </c>
      <c r="J33" s="77">
        <v>42</v>
      </c>
      <c r="K33" s="78">
        <v>27.567567567567568</v>
      </c>
      <c r="L33" s="76">
        <f t="shared" si="0"/>
        <v>99</v>
      </c>
      <c r="M33" s="79">
        <f t="shared" si="1"/>
        <v>15.06849315068493</v>
      </c>
      <c r="N33" s="75">
        <f t="shared" si="3"/>
        <v>-16</v>
      </c>
      <c r="O33" s="80">
        <f t="shared" si="2"/>
        <v>-2.1164021164021136</v>
      </c>
      <c r="P33" s="81">
        <v>426</v>
      </c>
    </row>
    <row r="34" spans="1:16" ht="27" customHeight="1" x14ac:dyDescent="0.4">
      <c r="A34" s="62"/>
      <c r="B34" s="108" t="s">
        <v>42</v>
      </c>
      <c r="C34" s="109"/>
      <c r="D34" s="63"/>
      <c r="E34" s="64">
        <v>24109</v>
      </c>
      <c r="F34" s="65">
        <v>22400</v>
      </c>
      <c r="G34" s="66">
        <v>20243</v>
      </c>
      <c r="H34" s="65">
        <v>9439</v>
      </c>
      <c r="I34" s="64">
        <v>10804</v>
      </c>
      <c r="J34" s="67"/>
      <c r="K34" s="68">
        <v>41.777404534900953</v>
      </c>
      <c r="L34" s="65">
        <f t="shared" si="0"/>
        <v>-1709</v>
      </c>
      <c r="M34" s="69">
        <f t="shared" si="1"/>
        <v>-7.0886390974324911</v>
      </c>
      <c r="N34" s="64">
        <f t="shared" si="3"/>
        <v>-2157</v>
      </c>
      <c r="O34" s="70">
        <f t="shared" si="2"/>
        <v>-9.6294642857142776</v>
      </c>
      <c r="P34" s="71">
        <f>SUM(P35)</f>
        <v>9231</v>
      </c>
    </row>
    <row r="35" spans="1:16" ht="27" customHeight="1" x14ac:dyDescent="0.4">
      <c r="A35" s="40"/>
      <c r="B35" s="40"/>
      <c r="C35" s="41" t="s">
        <v>43</v>
      </c>
      <c r="D35" s="42"/>
      <c r="E35" s="43">
        <v>24109</v>
      </c>
      <c r="F35" s="44">
        <v>22400</v>
      </c>
      <c r="G35" s="40">
        <v>20243</v>
      </c>
      <c r="H35" s="44">
        <v>9439</v>
      </c>
      <c r="I35" s="43">
        <v>10804</v>
      </c>
      <c r="J35" s="45">
        <v>16</v>
      </c>
      <c r="K35" s="46">
        <v>41.777404534900953</v>
      </c>
      <c r="L35" s="44">
        <f t="shared" si="0"/>
        <v>-1709</v>
      </c>
      <c r="M35" s="47">
        <f t="shared" si="1"/>
        <v>-7.0886390974324911</v>
      </c>
      <c r="N35" s="43">
        <f t="shared" si="3"/>
        <v>-2157</v>
      </c>
      <c r="O35" s="48">
        <f t="shared" si="2"/>
        <v>-9.6294642857142776</v>
      </c>
      <c r="P35" s="49">
        <v>9231</v>
      </c>
    </row>
    <row r="36" spans="1:16" ht="27" customHeight="1" x14ac:dyDescent="0.4">
      <c r="A36" s="62"/>
      <c r="B36" s="108" t="s">
        <v>44</v>
      </c>
      <c r="C36" s="109"/>
      <c r="D36" s="63"/>
      <c r="E36" s="64">
        <v>11105</v>
      </c>
      <c r="F36" s="65">
        <v>10431</v>
      </c>
      <c r="G36" s="66">
        <v>9705</v>
      </c>
      <c r="H36" s="65">
        <v>4706</v>
      </c>
      <c r="I36" s="64">
        <v>4999</v>
      </c>
      <c r="J36" s="67"/>
      <c r="K36" s="68">
        <v>36.589386913961874</v>
      </c>
      <c r="L36" s="65">
        <f t="shared" si="0"/>
        <v>-674</v>
      </c>
      <c r="M36" s="69">
        <f t="shared" si="1"/>
        <v>-6.0693381359747889</v>
      </c>
      <c r="N36" s="64">
        <f t="shared" si="3"/>
        <v>-726</v>
      </c>
      <c r="O36" s="70">
        <f t="shared" si="2"/>
        <v>-6.9600230083405279</v>
      </c>
      <c r="P36" s="71">
        <v>3981</v>
      </c>
    </row>
    <row r="37" spans="1:16" ht="27" customHeight="1" x14ac:dyDescent="0.4">
      <c r="A37" s="40"/>
      <c r="B37" s="40"/>
      <c r="C37" s="41" t="s">
        <v>45</v>
      </c>
      <c r="D37" s="42"/>
      <c r="E37" s="43">
        <v>11105</v>
      </c>
      <c r="F37" s="44">
        <v>10431</v>
      </c>
      <c r="G37" s="40">
        <v>9705</v>
      </c>
      <c r="H37" s="44">
        <v>4706</v>
      </c>
      <c r="I37" s="43">
        <v>4999</v>
      </c>
      <c r="J37" s="45">
        <v>25</v>
      </c>
      <c r="K37" s="46">
        <v>36.589386913961874</v>
      </c>
      <c r="L37" s="44">
        <f t="shared" si="0"/>
        <v>-674</v>
      </c>
      <c r="M37" s="47">
        <f t="shared" si="1"/>
        <v>-6.0693381359747889</v>
      </c>
      <c r="N37" s="43">
        <f t="shared" si="3"/>
        <v>-726</v>
      </c>
      <c r="O37" s="48">
        <f t="shared" si="2"/>
        <v>-6.9600230083405279</v>
      </c>
      <c r="P37" s="49">
        <v>3981</v>
      </c>
    </row>
    <row r="38" spans="1:16" ht="27" customHeight="1" x14ac:dyDescent="0.4">
      <c r="A38" s="62"/>
      <c r="B38" s="108" t="s">
        <v>46</v>
      </c>
      <c r="C38" s="109"/>
      <c r="D38" s="63"/>
      <c r="E38" s="64">
        <v>11595</v>
      </c>
      <c r="F38" s="65">
        <v>10327</v>
      </c>
      <c r="G38" s="66">
        <v>9119</v>
      </c>
      <c r="H38" s="65">
        <v>4403</v>
      </c>
      <c r="I38" s="64">
        <v>4716</v>
      </c>
      <c r="J38" s="67"/>
      <c r="K38" s="68">
        <v>44.160543919289395</v>
      </c>
      <c r="L38" s="65">
        <f t="shared" si="0"/>
        <v>-1268</v>
      </c>
      <c r="M38" s="69">
        <f t="shared" si="1"/>
        <v>-10.935748167313491</v>
      </c>
      <c r="N38" s="64">
        <f t="shared" si="3"/>
        <v>-1208</v>
      </c>
      <c r="O38" s="70">
        <f t="shared" si="2"/>
        <v>-11.697492011232697</v>
      </c>
      <c r="P38" s="71">
        <v>4102</v>
      </c>
    </row>
    <row r="39" spans="1:16" ht="27" customHeight="1" x14ac:dyDescent="0.4">
      <c r="A39" s="40"/>
      <c r="B39" s="40"/>
      <c r="C39" s="41" t="s">
        <v>47</v>
      </c>
      <c r="D39" s="42"/>
      <c r="E39" s="43">
        <v>11595</v>
      </c>
      <c r="F39" s="44">
        <v>10327</v>
      </c>
      <c r="G39" s="40">
        <v>9119</v>
      </c>
      <c r="H39" s="44">
        <v>4403</v>
      </c>
      <c r="I39" s="43">
        <v>4716</v>
      </c>
      <c r="J39" s="45">
        <v>26</v>
      </c>
      <c r="K39" s="46">
        <v>44.160543919289395</v>
      </c>
      <c r="L39" s="44">
        <f t="shared" si="0"/>
        <v>-1268</v>
      </c>
      <c r="M39" s="47">
        <f t="shared" si="1"/>
        <v>-10.935748167313491</v>
      </c>
      <c r="N39" s="43">
        <f t="shared" si="3"/>
        <v>-1208</v>
      </c>
      <c r="O39" s="48">
        <f t="shared" si="2"/>
        <v>-11.697492011232697</v>
      </c>
      <c r="P39" s="49">
        <v>4102</v>
      </c>
    </row>
    <row r="40" spans="1:16" ht="27" customHeight="1" x14ac:dyDescent="0.4">
      <c r="A40" s="62"/>
      <c r="B40" s="108" t="s">
        <v>48</v>
      </c>
      <c r="C40" s="109"/>
      <c r="D40" s="63"/>
      <c r="E40" s="64">
        <v>14215</v>
      </c>
      <c r="F40" s="65">
        <v>13241</v>
      </c>
      <c r="G40" s="66">
        <v>12385</v>
      </c>
      <c r="H40" s="65">
        <v>5868</v>
      </c>
      <c r="I40" s="64">
        <v>6517</v>
      </c>
      <c r="J40" s="67"/>
      <c r="K40" s="68">
        <v>39.402503027856277</v>
      </c>
      <c r="L40" s="65">
        <f t="shared" si="0"/>
        <v>-974</v>
      </c>
      <c r="M40" s="69">
        <f t="shared" si="1"/>
        <v>-6.8519169890960256</v>
      </c>
      <c r="N40" s="64">
        <f t="shared" si="3"/>
        <v>-856</v>
      </c>
      <c r="O40" s="70">
        <f t="shared" si="2"/>
        <v>-6.4647685220149498</v>
      </c>
      <c r="P40" s="71">
        <v>5906</v>
      </c>
    </row>
    <row r="41" spans="1:16" ht="27" customHeight="1" x14ac:dyDescent="0.4">
      <c r="A41" s="82"/>
      <c r="B41" s="82"/>
      <c r="C41" s="83" t="s">
        <v>49</v>
      </c>
      <c r="D41" s="84"/>
      <c r="E41" s="85">
        <v>14215</v>
      </c>
      <c r="F41" s="86">
        <v>13241</v>
      </c>
      <c r="G41" s="82">
        <v>12385</v>
      </c>
      <c r="H41" s="86">
        <v>5868</v>
      </c>
      <c r="I41" s="85">
        <v>6517</v>
      </c>
      <c r="J41" s="87">
        <v>22</v>
      </c>
      <c r="K41" s="88">
        <v>39.402503027856277</v>
      </c>
      <c r="L41" s="86">
        <f t="shared" si="0"/>
        <v>-974</v>
      </c>
      <c r="M41" s="89">
        <f t="shared" si="1"/>
        <v>-6.8519169890960256</v>
      </c>
      <c r="N41" s="85">
        <f t="shared" si="3"/>
        <v>-856</v>
      </c>
      <c r="O41" s="90">
        <f t="shared" si="2"/>
        <v>-6.4647685220149498</v>
      </c>
      <c r="P41" s="91">
        <v>5906</v>
      </c>
    </row>
    <row r="42" spans="1:16" ht="27" customHeight="1" x14ac:dyDescent="0.4">
      <c r="A42" s="92"/>
      <c r="B42" s="106" t="s">
        <v>50</v>
      </c>
      <c r="C42" s="107"/>
      <c r="D42" s="32"/>
      <c r="E42" s="33">
        <v>41764</v>
      </c>
      <c r="F42" s="34">
        <v>37659</v>
      </c>
      <c r="G42" s="31">
        <v>33889</v>
      </c>
      <c r="H42" s="34">
        <v>16265</v>
      </c>
      <c r="I42" s="31">
        <v>17624</v>
      </c>
      <c r="J42" s="35"/>
      <c r="K42" s="36">
        <v>43.1</v>
      </c>
      <c r="L42" s="34">
        <f t="shared" si="0"/>
        <v>-4105</v>
      </c>
      <c r="M42" s="37">
        <f t="shared" si="1"/>
        <v>-9.8290393640455846</v>
      </c>
      <c r="N42" s="33">
        <f t="shared" si="3"/>
        <v>-3770</v>
      </c>
      <c r="O42" s="38">
        <f t="shared" si="2"/>
        <v>-10.010887171725216</v>
      </c>
      <c r="P42" s="39">
        <f>SUM(P43+P44+P45+P46)</f>
        <v>15493</v>
      </c>
    </row>
    <row r="43" spans="1:16" ht="27" customHeight="1" x14ac:dyDescent="0.4">
      <c r="A43" s="40"/>
      <c r="B43" s="40"/>
      <c r="C43" s="41" t="s">
        <v>51</v>
      </c>
      <c r="D43" s="42"/>
      <c r="E43" s="43">
        <v>6802</v>
      </c>
      <c r="F43" s="44">
        <v>6530</v>
      </c>
      <c r="G43" s="40">
        <v>6237</v>
      </c>
      <c r="H43" s="44">
        <v>2946</v>
      </c>
      <c r="I43" s="43">
        <v>3291</v>
      </c>
      <c r="J43" s="45">
        <v>33</v>
      </c>
      <c r="K43" s="46">
        <v>36.700336700336699</v>
      </c>
      <c r="L43" s="44">
        <f t="shared" si="0"/>
        <v>-272</v>
      </c>
      <c r="M43" s="47">
        <f t="shared" si="1"/>
        <v>-3.9988238753307854</v>
      </c>
      <c r="N43" s="43">
        <f t="shared" si="3"/>
        <v>-293</v>
      </c>
      <c r="O43" s="48">
        <f t="shared" si="2"/>
        <v>-4.486983154670753</v>
      </c>
      <c r="P43" s="49">
        <v>2772</v>
      </c>
    </row>
    <row r="44" spans="1:16" ht="27" customHeight="1" x14ac:dyDescent="0.4">
      <c r="A44" s="50"/>
      <c r="B44" s="50"/>
      <c r="C44" s="51" t="s">
        <v>52</v>
      </c>
      <c r="D44" s="59"/>
      <c r="E44" s="52">
        <v>8987</v>
      </c>
      <c r="F44" s="53">
        <v>7923</v>
      </c>
      <c r="G44" s="50">
        <v>6944</v>
      </c>
      <c r="H44" s="53">
        <v>3259</v>
      </c>
      <c r="I44" s="52">
        <v>3685</v>
      </c>
      <c r="J44" s="54">
        <v>29</v>
      </c>
      <c r="K44" s="55">
        <v>46.572580645161288</v>
      </c>
      <c r="L44" s="53">
        <f t="shared" si="0"/>
        <v>-1064</v>
      </c>
      <c r="M44" s="56">
        <f t="shared" si="1"/>
        <v>-11.839323467230443</v>
      </c>
      <c r="N44" s="52">
        <f t="shared" si="3"/>
        <v>-979</v>
      </c>
      <c r="O44" s="57">
        <f t="shared" si="2"/>
        <v>-12.356430644957712</v>
      </c>
      <c r="P44" s="58">
        <v>3175</v>
      </c>
    </row>
    <row r="45" spans="1:16" ht="27" customHeight="1" x14ac:dyDescent="0.4">
      <c r="A45" s="40"/>
      <c r="B45" s="40"/>
      <c r="C45" s="41" t="s">
        <v>53</v>
      </c>
      <c r="D45" s="42"/>
      <c r="E45" s="43">
        <v>8815</v>
      </c>
      <c r="F45" s="44">
        <v>7542</v>
      </c>
      <c r="G45" s="40">
        <v>6481</v>
      </c>
      <c r="H45" s="44">
        <v>3078</v>
      </c>
      <c r="I45" s="43">
        <v>3403</v>
      </c>
      <c r="J45" s="45">
        <v>31</v>
      </c>
      <c r="K45" s="46">
        <v>49.328807282826723</v>
      </c>
      <c r="L45" s="44">
        <f t="shared" si="0"/>
        <v>-1273</v>
      </c>
      <c r="M45" s="47">
        <f t="shared" si="1"/>
        <v>-14.441293250141811</v>
      </c>
      <c r="N45" s="43">
        <f t="shared" si="3"/>
        <v>-1061</v>
      </c>
      <c r="O45" s="48">
        <f t="shared" si="2"/>
        <v>-14.067886502254041</v>
      </c>
      <c r="P45" s="49">
        <v>3153</v>
      </c>
    </row>
    <row r="46" spans="1:16" ht="27" customHeight="1" x14ac:dyDescent="0.4">
      <c r="A46" s="40"/>
      <c r="B46" s="40"/>
      <c r="C46" s="41" t="s">
        <v>54</v>
      </c>
      <c r="D46" s="42"/>
      <c r="E46" s="43">
        <v>17160</v>
      </c>
      <c r="F46" s="44">
        <v>15664</v>
      </c>
      <c r="G46" s="40">
        <v>14227</v>
      </c>
      <c r="H46" s="44">
        <v>6982</v>
      </c>
      <c r="I46" s="43">
        <v>7245</v>
      </c>
      <c r="J46" s="45">
        <v>20</v>
      </c>
      <c r="K46" s="46">
        <v>41.372039080621356</v>
      </c>
      <c r="L46" s="44">
        <f t="shared" si="0"/>
        <v>-1496</v>
      </c>
      <c r="M46" s="47">
        <f t="shared" si="1"/>
        <v>-8.7179487179487154</v>
      </c>
      <c r="N46" s="43">
        <f t="shared" si="3"/>
        <v>-1437</v>
      </c>
      <c r="O46" s="48">
        <f t="shared" si="2"/>
        <v>-9.1739019407558686</v>
      </c>
      <c r="P46" s="49">
        <v>6393</v>
      </c>
    </row>
    <row r="47" spans="1:16" ht="27" customHeight="1" x14ac:dyDescent="0.4">
      <c r="A47" s="62"/>
      <c r="B47" s="108" t="s">
        <v>55</v>
      </c>
      <c r="C47" s="109"/>
      <c r="D47" s="63"/>
      <c r="E47" s="64">
        <v>28503</v>
      </c>
      <c r="F47" s="65">
        <v>26793</v>
      </c>
      <c r="G47" s="66">
        <v>24842</v>
      </c>
      <c r="H47" s="65">
        <v>12075</v>
      </c>
      <c r="I47" s="66">
        <v>12767</v>
      </c>
      <c r="J47" s="67"/>
      <c r="K47" s="68">
        <v>37.200000000000003</v>
      </c>
      <c r="L47" s="65">
        <f t="shared" si="0"/>
        <v>-1710</v>
      </c>
      <c r="M47" s="69">
        <f t="shared" si="1"/>
        <v>-5.9993684875276188</v>
      </c>
      <c r="N47" s="64">
        <f t="shared" si="3"/>
        <v>-1951</v>
      </c>
      <c r="O47" s="70">
        <f t="shared" si="2"/>
        <v>-7.2817526965998667</v>
      </c>
      <c r="P47" s="71">
        <f>SUM(P48:P50)</f>
        <v>12116</v>
      </c>
    </row>
    <row r="48" spans="1:16" ht="27" customHeight="1" x14ac:dyDescent="0.4">
      <c r="A48" s="40"/>
      <c r="B48" s="40"/>
      <c r="C48" s="41" t="s">
        <v>56</v>
      </c>
      <c r="D48" s="42"/>
      <c r="E48" s="43">
        <v>8696</v>
      </c>
      <c r="F48" s="44">
        <v>8135</v>
      </c>
      <c r="G48" s="40">
        <v>7539</v>
      </c>
      <c r="H48" s="44">
        <v>3549</v>
      </c>
      <c r="I48" s="43">
        <v>3990</v>
      </c>
      <c r="J48" s="45">
        <v>28</v>
      </c>
      <c r="K48" s="46">
        <v>39.355352168722639</v>
      </c>
      <c r="L48" s="44">
        <f t="shared" si="0"/>
        <v>-561</v>
      </c>
      <c r="M48" s="47">
        <f t="shared" si="1"/>
        <v>-6.451241950321986</v>
      </c>
      <c r="N48" s="43">
        <f t="shared" si="3"/>
        <v>-596</v>
      </c>
      <c r="O48" s="48">
        <f t="shared" si="2"/>
        <v>-7.32636754763368</v>
      </c>
      <c r="P48" s="49">
        <v>3596</v>
      </c>
    </row>
    <row r="49" spans="1:16" ht="27" customHeight="1" x14ac:dyDescent="0.4">
      <c r="A49" s="50"/>
      <c r="B49" s="50"/>
      <c r="C49" s="51" t="s">
        <v>57</v>
      </c>
      <c r="D49" s="59"/>
      <c r="E49" s="52">
        <v>6218</v>
      </c>
      <c r="F49" s="53">
        <v>5745</v>
      </c>
      <c r="G49" s="50">
        <v>5445</v>
      </c>
      <c r="H49" s="53">
        <v>2726</v>
      </c>
      <c r="I49" s="52">
        <v>2719</v>
      </c>
      <c r="J49" s="54">
        <v>38</v>
      </c>
      <c r="K49" s="55">
        <v>36.051423324150598</v>
      </c>
      <c r="L49" s="53">
        <f t="shared" si="0"/>
        <v>-473</v>
      </c>
      <c r="M49" s="56">
        <f t="shared" si="1"/>
        <v>-7.6069475715664225</v>
      </c>
      <c r="N49" s="52">
        <f t="shared" si="3"/>
        <v>-300</v>
      </c>
      <c r="O49" s="57">
        <f t="shared" si="2"/>
        <v>-5.221932114882506</v>
      </c>
      <c r="P49" s="58">
        <v>2673</v>
      </c>
    </row>
    <row r="50" spans="1:16" ht="27" customHeight="1" x14ac:dyDescent="0.4">
      <c r="A50" s="72"/>
      <c r="B50" s="72"/>
      <c r="C50" s="73" t="s">
        <v>58</v>
      </c>
      <c r="D50" s="74"/>
      <c r="E50" s="75">
        <v>13589</v>
      </c>
      <c r="F50" s="76">
        <v>12913</v>
      </c>
      <c r="G50" s="72">
        <v>11858</v>
      </c>
      <c r="H50" s="76">
        <v>5800</v>
      </c>
      <c r="I50" s="75">
        <v>6058</v>
      </c>
      <c r="J50" s="77">
        <v>23</v>
      </c>
      <c r="K50" s="78">
        <v>36.422668240850058</v>
      </c>
      <c r="L50" s="76">
        <f t="shared" si="0"/>
        <v>-676</v>
      </c>
      <c r="M50" s="79">
        <f t="shared" si="1"/>
        <v>-4.9746118183825132</v>
      </c>
      <c r="N50" s="75">
        <f t="shared" si="3"/>
        <v>-1055</v>
      </c>
      <c r="O50" s="80">
        <f t="shared" si="2"/>
        <v>-8.1700611786571642</v>
      </c>
      <c r="P50" s="81">
        <v>5847</v>
      </c>
    </row>
    <row r="51" spans="1:16" ht="27" customHeight="1" x14ac:dyDescent="0.4">
      <c r="A51" s="92"/>
      <c r="B51" s="106" t="s">
        <v>59</v>
      </c>
      <c r="C51" s="107"/>
      <c r="D51" s="32"/>
      <c r="E51" s="33">
        <v>72652</v>
      </c>
      <c r="F51" s="34">
        <v>66991</v>
      </c>
      <c r="G51" s="31">
        <v>62891</v>
      </c>
      <c r="H51" s="34">
        <v>30979</v>
      </c>
      <c r="I51" s="33">
        <v>31912</v>
      </c>
      <c r="J51" s="35"/>
      <c r="K51" s="36">
        <v>36.700000000000003</v>
      </c>
      <c r="L51" s="34">
        <f t="shared" si="0"/>
        <v>-5661</v>
      </c>
      <c r="M51" s="37">
        <f t="shared" si="1"/>
        <v>-7.7919396575455551</v>
      </c>
      <c r="N51" s="33">
        <f t="shared" si="3"/>
        <v>-4100</v>
      </c>
      <c r="O51" s="38">
        <f t="shared" si="2"/>
        <v>-6.1202251048648293</v>
      </c>
      <c r="P51" s="39">
        <f>SUM(P52:P62)</f>
        <v>29302</v>
      </c>
    </row>
    <row r="52" spans="1:16" ht="27" customHeight="1" x14ac:dyDescent="0.4">
      <c r="A52" s="40"/>
      <c r="B52" s="40"/>
      <c r="C52" s="41" t="s">
        <v>60</v>
      </c>
      <c r="D52" s="42"/>
      <c r="E52" s="43">
        <v>1765</v>
      </c>
      <c r="F52" s="44">
        <v>1530</v>
      </c>
      <c r="G52" s="40">
        <v>1364</v>
      </c>
      <c r="H52" s="44">
        <v>673</v>
      </c>
      <c r="I52" s="43">
        <v>691</v>
      </c>
      <c r="J52" s="45">
        <v>41</v>
      </c>
      <c r="K52" s="46">
        <v>42.961876832844574</v>
      </c>
      <c r="L52" s="44">
        <f t="shared" si="0"/>
        <v>-235</v>
      </c>
      <c r="M52" s="47">
        <f t="shared" si="1"/>
        <v>-13.314447592067992</v>
      </c>
      <c r="N52" s="43">
        <f t="shared" si="3"/>
        <v>-166</v>
      </c>
      <c r="O52" s="48">
        <f t="shared" si="2"/>
        <v>-10.849673202614369</v>
      </c>
      <c r="P52" s="49">
        <v>688</v>
      </c>
    </row>
    <row r="53" spans="1:16" ht="27" customHeight="1" x14ac:dyDescent="0.4">
      <c r="A53" s="50"/>
      <c r="B53" s="50"/>
      <c r="C53" s="51" t="s">
        <v>61</v>
      </c>
      <c r="D53" s="59"/>
      <c r="E53" s="52">
        <v>1932</v>
      </c>
      <c r="F53" s="53">
        <v>1722</v>
      </c>
      <c r="G53" s="50">
        <v>1621</v>
      </c>
      <c r="H53" s="53">
        <v>792</v>
      </c>
      <c r="I53" s="52">
        <v>829</v>
      </c>
      <c r="J53" s="54">
        <v>40</v>
      </c>
      <c r="K53" s="55">
        <v>43.183220234423196</v>
      </c>
      <c r="L53" s="53">
        <f t="shared" si="0"/>
        <v>-210</v>
      </c>
      <c r="M53" s="56">
        <f t="shared" si="1"/>
        <v>-10.869565217391312</v>
      </c>
      <c r="N53" s="52">
        <f t="shared" si="3"/>
        <v>-101</v>
      </c>
      <c r="O53" s="57">
        <f t="shared" si="2"/>
        <v>-5.8652729384436668</v>
      </c>
      <c r="P53" s="58">
        <v>805</v>
      </c>
    </row>
    <row r="54" spans="1:16" ht="27" customHeight="1" x14ac:dyDescent="0.4">
      <c r="A54" s="50"/>
      <c r="B54" s="50"/>
      <c r="C54" s="51" t="s">
        <v>62</v>
      </c>
      <c r="D54" s="59"/>
      <c r="E54" s="52">
        <v>9874</v>
      </c>
      <c r="F54" s="53">
        <v>9042</v>
      </c>
      <c r="G54" s="50">
        <v>8546</v>
      </c>
      <c r="H54" s="53">
        <v>4215</v>
      </c>
      <c r="I54" s="52">
        <v>4331</v>
      </c>
      <c r="J54" s="54">
        <v>27</v>
      </c>
      <c r="K54" s="55">
        <v>38.146501287151885</v>
      </c>
      <c r="L54" s="53">
        <f t="shared" si="0"/>
        <v>-832</v>
      </c>
      <c r="M54" s="56">
        <f t="shared" si="1"/>
        <v>-8.4261697387077135</v>
      </c>
      <c r="N54" s="52">
        <f t="shared" si="3"/>
        <v>-496</v>
      </c>
      <c r="O54" s="57">
        <f t="shared" si="2"/>
        <v>-5.4855120548551213</v>
      </c>
      <c r="P54" s="58">
        <v>4270</v>
      </c>
    </row>
    <row r="55" spans="1:16" ht="27" customHeight="1" x14ac:dyDescent="0.4">
      <c r="A55" s="50"/>
      <c r="B55" s="50"/>
      <c r="C55" s="51" t="s">
        <v>63</v>
      </c>
      <c r="D55" s="59"/>
      <c r="E55" s="52">
        <v>6078</v>
      </c>
      <c r="F55" s="53">
        <v>5806</v>
      </c>
      <c r="G55" s="50">
        <v>5817</v>
      </c>
      <c r="H55" s="53">
        <v>2812</v>
      </c>
      <c r="I55" s="52">
        <v>3005</v>
      </c>
      <c r="J55" s="54">
        <v>35</v>
      </c>
      <c r="K55" s="55">
        <v>32.766030599965617</v>
      </c>
      <c r="L55" s="53">
        <f t="shared" si="0"/>
        <v>-272</v>
      </c>
      <c r="M55" s="56">
        <f t="shared" si="1"/>
        <v>-4.4751563014149411</v>
      </c>
      <c r="N55" s="52">
        <f t="shared" si="3"/>
        <v>11</v>
      </c>
      <c r="O55" s="57">
        <f t="shared" si="2"/>
        <v>0.18945918015845109</v>
      </c>
      <c r="P55" s="58">
        <v>2561</v>
      </c>
    </row>
    <row r="56" spans="1:16" ht="27" customHeight="1" x14ac:dyDescent="0.4">
      <c r="A56" s="50"/>
      <c r="B56" s="50"/>
      <c r="C56" s="51" t="s">
        <v>64</v>
      </c>
      <c r="D56" s="59"/>
      <c r="E56" s="52">
        <v>8169</v>
      </c>
      <c r="F56" s="53">
        <v>7212</v>
      </c>
      <c r="G56" s="50">
        <v>6629</v>
      </c>
      <c r="H56" s="53">
        <v>3255</v>
      </c>
      <c r="I56" s="52">
        <v>3374</v>
      </c>
      <c r="J56" s="54">
        <v>30</v>
      </c>
      <c r="K56" s="55">
        <v>40.398250113139241</v>
      </c>
      <c r="L56" s="53">
        <f t="shared" si="0"/>
        <v>-957</v>
      </c>
      <c r="M56" s="56">
        <f t="shared" si="1"/>
        <v>-11.715020198310683</v>
      </c>
      <c r="N56" s="52">
        <f t="shared" si="3"/>
        <v>-583</v>
      </c>
      <c r="O56" s="57">
        <f t="shared" si="2"/>
        <v>-8.0837493067110415</v>
      </c>
      <c r="P56" s="58">
        <v>3258</v>
      </c>
    </row>
    <row r="57" spans="1:16" ht="27" customHeight="1" x14ac:dyDescent="0.4">
      <c r="A57" s="50"/>
      <c r="B57" s="50"/>
      <c r="C57" s="51" t="s">
        <v>65</v>
      </c>
      <c r="D57" s="59"/>
      <c r="E57" s="52">
        <v>12090</v>
      </c>
      <c r="F57" s="53">
        <v>11160</v>
      </c>
      <c r="G57" s="50">
        <v>10147</v>
      </c>
      <c r="H57" s="53">
        <v>4967</v>
      </c>
      <c r="I57" s="52">
        <v>5180</v>
      </c>
      <c r="J57" s="54">
        <v>24</v>
      </c>
      <c r="K57" s="55">
        <v>33.192076475805656</v>
      </c>
      <c r="L57" s="53">
        <f t="shared" si="0"/>
        <v>-930</v>
      </c>
      <c r="M57" s="56">
        <f t="shared" si="1"/>
        <v>-7.6923076923076934</v>
      </c>
      <c r="N57" s="52">
        <f t="shared" si="3"/>
        <v>-1013</v>
      </c>
      <c r="O57" s="57">
        <f t="shared" si="2"/>
        <v>-9.0770609318996378</v>
      </c>
      <c r="P57" s="58">
        <v>4714</v>
      </c>
    </row>
    <row r="58" spans="1:16" ht="27" customHeight="1" x14ac:dyDescent="0.4">
      <c r="A58" s="50"/>
      <c r="B58" s="50"/>
      <c r="C58" s="51" t="s">
        <v>66</v>
      </c>
      <c r="D58" s="59"/>
      <c r="E58" s="52">
        <v>6653</v>
      </c>
      <c r="F58" s="53">
        <v>5975</v>
      </c>
      <c r="G58" s="50">
        <v>5517</v>
      </c>
      <c r="H58" s="53">
        <v>2788</v>
      </c>
      <c r="I58" s="52">
        <v>2729</v>
      </c>
      <c r="J58" s="54">
        <v>37</v>
      </c>
      <c r="K58" s="55">
        <v>37.103498278049663</v>
      </c>
      <c r="L58" s="53">
        <f t="shared" si="0"/>
        <v>-678</v>
      </c>
      <c r="M58" s="56">
        <f t="shared" si="1"/>
        <v>-10.190891327220811</v>
      </c>
      <c r="N58" s="52">
        <f t="shared" si="3"/>
        <v>-458</v>
      </c>
      <c r="O58" s="57">
        <f t="shared" si="2"/>
        <v>-7.6652719665272002</v>
      </c>
      <c r="P58" s="58">
        <v>2521</v>
      </c>
    </row>
    <row r="59" spans="1:16" ht="27" customHeight="1" x14ac:dyDescent="0.4">
      <c r="A59" s="50"/>
      <c r="B59" s="50"/>
      <c r="C59" s="51" t="s">
        <v>67</v>
      </c>
      <c r="D59" s="59"/>
      <c r="E59" s="52">
        <v>6844</v>
      </c>
      <c r="F59" s="53">
        <v>6362</v>
      </c>
      <c r="G59" s="50">
        <v>6139</v>
      </c>
      <c r="H59" s="53">
        <v>3074</v>
      </c>
      <c r="I59" s="52">
        <v>3065</v>
      </c>
      <c r="J59" s="54">
        <v>34</v>
      </c>
      <c r="K59" s="55">
        <v>37.840039094315038</v>
      </c>
      <c r="L59" s="53">
        <f t="shared" si="0"/>
        <v>-482</v>
      </c>
      <c r="M59" s="56">
        <f t="shared" si="1"/>
        <v>-7.0426651081238987</v>
      </c>
      <c r="N59" s="52">
        <f t="shared" si="3"/>
        <v>-223</v>
      </c>
      <c r="O59" s="57">
        <f t="shared" si="2"/>
        <v>-3.5051870480980796</v>
      </c>
      <c r="P59" s="58">
        <v>2783</v>
      </c>
    </row>
    <row r="60" spans="1:16" ht="27" customHeight="1" x14ac:dyDescent="0.4">
      <c r="A60" s="50"/>
      <c r="B60" s="50"/>
      <c r="C60" s="51" t="s">
        <v>68</v>
      </c>
      <c r="D60" s="59"/>
      <c r="E60" s="52">
        <v>7114</v>
      </c>
      <c r="F60" s="53">
        <v>6783</v>
      </c>
      <c r="G60" s="50">
        <v>6246</v>
      </c>
      <c r="H60" s="53">
        <v>3081</v>
      </c>
      <c r="I60" s="52">
        <v>3165</v>
      </c>
      <c r="J60" s="54">
        <v>32</v>
      </c>
      <c r="K60" s="55">
        <v>36.295228946525775</v>
      </c>
      <c r="L60" s="53">
        <f t="shared" si="0"/>
        <v>-331</v>
      </c>
      <c r="M60" s="56">
        <f t="shared" si="1"/>
        <v>-4.6527973010964274</v>
      </c>
      <c r="N60" s="52">
        <f t="shared" si="3"/>
        <v>-537</v>
      </c>
      <c r="O60" s="57">
        <f t="shared" si="2"/>
        <v>-7.916850950906678</v>
      </c>
      <c r="P60" s="58">
        <v>2883</v>
      </c>
    </row>
    <row r="61" spans="1:16" ht="27" customHeight="1" x14ac:dyDescent="0.4">
      <c r="A61" s="50"/>
      <c r="B61" s="50"/>
      <c r="C61" s="51" t="s">
        <v>69</v>
      </c>
      <c r="D61" s="59"/>
      <c r="E61" s="52">
        <v>6806</v>
      </c>
      <c r="F61" s="53">
        <v>6213</v>
      </c>
      <c r="G61" s="50">
        <v>5750</v>
      </c>
      <c r="H61" s="53">
        <v>2862</v>
      </c>
      <c r="I61" s="52">
        <v>2888</v>
      </c>
      <c r="J61" s="54">
        <v>36</v>
      </c>
      <c r="K61" s="55">
        <v>37.947826086956518</v>
      </c>
      <c r="L61" s="53">
        <f t="shared" si="0"/>
        <v>-593</v>
      </c>
      <c r="M61" s="56">
        <f t="shared" si="1"/>
        <v>-8.7129003820158601</v>
      </c>
      <c r="N61" s="52">
        <f t="shared" si="3"/>
        <v>-463</v>
      </c>
      <c r="O61" s="57">
        <f t="shared" si="2"/>
        <v>-7.4521165298567524</v>
      </c>
      <c r="P61" s="58">
        <v>2659</v>
      </c>
    </row>
    <row r="62" spans="1:16" ht="27" customHeight="1" thickBot="1" x14ac:dyDescent="0.45">
      <c r="A62" s="93"/>
      <c r="B62" s="93"/>
      <c r="C62" s="94" t="s">
        <v>70</v>
      </c>
      <c r="D62" s="95"/>
      <c r="E62" s="96">
        <v>5327</v>
      </c>
      <c r="F62" s="97">
        <v>5186</v>
      </c>
      <c r="G62" s="93">
        <v>5115</v>
      </c>
      <c r="H62" s="97">
        <v>2460</v>
      </c>
      <c r="I62" s="96">
        <v>2655</v>
      </c>
      <c r="J62" s="98">
        <v>39</v>
      </c>
      <c r="K62" s="99">
        <v>35.034213098729225</v>
      </c>
      <c r="L62" s="97">
        <f t="shared" si="0"/>
        <v>-141</v>
      </c>
      <c r="M62" s="100">
        <f t="shared" si="1"/>
        <v>-2.6468931856579729</v>
      </c>
      <c r="N62" s="96">
        <f t="shared" si="3"/>
        <v>-71</v>
      </c>
      <c r="O62" s="101">
        <f t="shared" si="2"/>
        <v>-1.36907057462399</v>
      </c>
      <c r="P62" s="102">
        <v>2160</v>
      </c>
    </row>
    <row r="64" spans="1:16" ht="30" x14ac:dyDescent="0.4">
      <c r="A64" s="103"/>
      <c r="B64" s="104" t="s">
        <v>71</v>
      </c>
    </row>
  </sheetData>
  <autoFilter ref="K1:K64"/>
  <mergeCells count="29">
    <mergeCell ref="E3:K3"/>
    <mergeCell ref="L3:O3"/>
    <mergeCell ref="P3:P6"/>
    <mergeCell ref="A4:C5"/>
    <mergeCell ref="E4:E6"/>
    <mergeCell ref="F4:F6"/>
    <mergeCell ref="G4:K4"/>
    <mergeCell ref="L4:M4"/>
    <mergeCell ref="N4:O4"/>
    <mergeCell ref="G5:G6"/>
    <mergeCell ref="B31:C31"/>
    <mergeCell ref="H5:H6"/>
    <mergeCell ref="I5:I6"/>
    <mergeCell ref="J5:J6"/>
    <mergeCell ref="K5:K6"/>
    <mergeCell ref="N5:N6"/>
    <mergeCell ref="O5:O6"/>
    <mergeCell ref="B7:C7"/>
    <mergeCell ref="B9:C9"/>
    <mergeCell ref="B10:C10"/>
    <mergeCell ref="L5:L6"/>
    <mergeCell ref="M5:M6"/>
    <mergeCell ref="B51:C51"/>
    <mergeCell ref="B34:C34"/>
    <mergeCell ref="B36:C36"/>
    <mergeCell ref="B38:C38"/>
    <mergeCell ref="B40:C40"/>
    <mergeCell ref="B42:C42"/>
    <mergeCell ref="B47:C47"/>
  </mergeCells>
  <phoneticPr fontId="3"/>
  <pageMargins left="0.70866141732283472" right="0.70866141732283472" top="0.74803149606299213" bottom="0.74803149606299213" header="0.31496062992125984" footer="0.31496062992125984"/>
  <pageSetup paperSize="9" scale="4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市町村別人口 </vt:lpstr>
      <vt:lpstr>'市町村別人口 '!Print_Area</vt:lpstr>
      <vt:lpstr>'市町村別人口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</dc:creator>
  <cp:lastModifiedBy>dm</cp:lastModifiedBy>
  <cp:lastPrinted>2022-01-14T02:28:53Z</cp:lastPrinted>
  <dcterms:created xsi:type="dcterms:W3CDTF">2022-01-14T02:28:31Z</dcterms:created>
  <dcterms:modified xsi:type="dcterms:W3CDTF">2022-01-14T02:35:49Z</dcterms:modified>
</cp:coreProperties>
</file>