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C98F9E20-010E-41CF-AAEE-8E512BDCD9F6}" xr6:coauthVersionLast="36" xr6:coauthVersionMax="36" xr10:uidLastSave="{00000000-0000-0000-0000-000000000000}"/>
  <bookViews>
    <workbookView xWindow="0" yWindow="0" windowWidth="21570" windowHeight="736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E39" i="10"/>
  <c r="AM39" i="10"/>
  <c r="C39" i="10"/>
  <c r="BE38" i="10"/>
  <c r="AM38" i="10"/>
  <c r="C38" i="10"/>
  <c r="BE37" i="10"/>
  <c r="AM37" i="10"/>
  <c r="C37"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U38" i="10" l="1"/>
  <c r="U39" i="10" l="1"/>
  <c r="AM34" i="10"/>
  <c r="AM35" i="10" s="1"/>
  <c r="BE34" i="10" l="1"/>
  <c r="BW34" i="10"/>
  <c r="BW35" i="10" s="1"/>
  <c r="BW36" i="10" s="1"/>
  <c r="BW37" i="10" s="1"/>
  <c r="BW38" i="10" s="1"/>
  <c r="BW39" i="10" s="1"/>
  <c r="BW40" i="10" s="1"/>
  <c r="CO34" i="10" l="1"/>
  <c r="CO35" i="10" s="1"/>
  <c r="CO36" i="10" s="1"/>
  <c r="CO37" i="10" s="1"/>
  <c r="CO38" i="10" s="1"/>
  <c r="CO39" i="10" s="1"/>
  <c r="CO40" i="10" s="1"/>
  <c r="CO41" i="10" s="1"/>
</calcChain>
</file>

<file path=xl/sharedStrings.xml><?xml version="1.0" encoding="utf-8"?>
<sst xmlns="http://schemas.openxmlformats.org/spreadsheetml/2006/main" count="1119" uniqueCount="614">
  <si>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</si>
  <si>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</si>
  <si>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</si>
  <si>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</si>
  <si>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</si>
  <si>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</si>
  <si>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</si>
  <si>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</si>
  <si>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</si>
  <si>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</si>
  <si>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</si>
  <si>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</si>
  <si>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</si>
  <si>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</si>
  <si>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</si>
  <si>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</si>
  <si>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</si>
  <si>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</si>
  <si>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</si>
  <si>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</si>
  <si>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</si>
  <si>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</si>
  <si>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</si>
  <si>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</si>
  <si>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</si>
  <si>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</si>
  <si>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</si>
  <si>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</si>
  <si>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</si>
  <si>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</si>
  <si>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</si>
  <si>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</si>
  <si>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</si>
  <si>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</si>
  <si>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</si>
  <si>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</si>
  <si>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</si>
  <si>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</si>
  <si>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</si>
  <si>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</si>
  <si>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</si>
  <si>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</si>
  <si>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</si>
  <si>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</si>
  <si>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</si>
  <si>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</si>
  <si>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</si>
  <si>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</si>
  <si>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</si>
  <si>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</si>
  <si>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</si>
  <si>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</si>
  <si>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</si>
  <si>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</si>
  <si>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</si>
  <si>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</si>
  <si>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</si>
  <si>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</si>
  <si>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</si>
  <si>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</si>
  <si>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</si>
  <si>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</si>
  <si>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</si>
  <si>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</si>
  <si>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</si>
  <si>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</si>
  <si>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</si>
  <si>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</si>
  <si>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</si>
  <si>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</si>
  <si>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</si>
  <si>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</si>
  <si>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</si>
  <si>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</si>
  <si>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</si>
  <si>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</si>
  <si>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</si>
  <si>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</si>
  <si>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</si>
  <si>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</si>
  <si>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</si>
  <si>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</si>
  <si>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</si>
  <si>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</si>
  <si>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</si>
  <si>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</si>
  <si>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</si>
  <si>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</si>
  <si>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</si>
  <si>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</si>
  <si>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</si>
  <si>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</si>
  <si>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</si>
  <si>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</si>
  <si>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</si>
  <si>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</si>
  <si>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</si>
  <si>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</si>
  <si>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</si>
  <si>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</si>
  <si>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</si>
  <si>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</si>
  <si>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</si>
  <si>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</si>
  <si>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</si>
  <si>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</si>
  <si>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</si>
  <si>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</si>
  <si>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</si>
  <si>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</si>
  <si>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</si>
  <si>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</si>
  <si>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</si>
  <si>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</si>
  <si>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</si>
  <si>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</si>
  <si>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</si>
  <si>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</si>
  <si>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</si>
  <si>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</si>
  <si>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</si>
  <si>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</si>
  <si>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</si>
  <si>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</si>
  <si>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</si>
  <si>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</si>
  <si>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</si>
  <si>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</si>
  <si>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</si>
  <si>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</si>
  <si>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</si>
  <si>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</si>
  <si>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</si>
  <si>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</si>
  <si>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</si>
  <si>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</si>
  <si>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</si>
  <si>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</si>
  <si>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</si>
  <si>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</si>
  <si>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</si>
  <si>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</si>
  <si>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</si>
  <si>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</si>
  <si>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</si>
  <si>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</si>
  <si>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</si>
  <si>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</si>
  <si>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</si>
  <si>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</si>
  <si>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</si>
  <si>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</si>
  <si>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</si>
  <si>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</si>
  <si>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</si>
  <si>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</si>
  <si>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</si>
  <si>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</si>
  <si>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</si>
  <si>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</si>
  <si>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</si>
  <si>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</si>
  <si>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</si>
  <si>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</si>
  <si>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</si>
  <si>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</si>
  <si>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</si>
  <si>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</si>
  <si>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</si>
  <si>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</si>
  <si>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</si>
  <si>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</si>
  <si>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</si>
  <si>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</si>
  <si>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</si>
  <si>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</si>
  <si>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</si>
  <si>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</si>
  <si>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</si>
  <si>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</si>
  <si>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</si>
  <si>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</si>
  <si>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</si>
  <si>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</si>
  <si>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</si>
  <si>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</si>
  <si>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</si>
  <si>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</si>
  <si>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</si>
  <si>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</si>
  <si>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</si>
  <si>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</si>
  <si>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</si>
  <si>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</si>
  <si>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</si>
  <si>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</si>
  <si>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</si>
  <si>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</si>
  <si>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</si>
  <si>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</si>
  <si>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</si>
  <si>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</si>
  <si>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</si>
  <si>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</si>
  <si>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</si>
  <si>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</si>
  <si>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</si>
  <si>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</si>
  <si>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</si>
  <si>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</si>
  <si>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</si>
  <si>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</si>
  <si>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</si>
  <si>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鹿児島県奄美市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</si>
  <si>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</si>
  <si>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</si>
  <si>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</si>
  <si>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</si>
  <si>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</si>
  <si>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</si>
  <si>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</si>
  <si>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</si>
  <si>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</si>
  <si>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</si>
  <si>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</si>
  <si>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</si>
  <si>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</si>
  <si>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</si>
  <si>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</si>
  <si>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</si>
  <si>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</si>
  <si>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</si>
  <si>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</si>
  <si>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</si>
  <si>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</si>
  <si>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</si>
  <si>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</si>
  <si>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</si>
  <si>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</si>
  <si>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</si>
  <si>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</si>
  <si>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</si>
  <si>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</si>
  <si>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</si>
  <si>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</si>
  <si>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</si>
  <si>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</si>
  <si>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</si>
  <si>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</si>
  <si>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</si>
  <si>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</si>
  <si>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</si>
  <si>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</si>
  <si>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</si>
  <si>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</si>
  <si>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</si>
  <si>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</si>
  <si>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</si>
  <si>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</si>
  <si>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</si>
  <si>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</si>
  <si>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</si>
  <si>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</si>
  <si>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</si>
  <si>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</si>
  <si>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</si>
  <si>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</si>
  <si>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</si>
  <si>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</si>
  <si>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</si>
  <si>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</si>
  <si>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</si>
  <si>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</si>
  <si>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</si>
  <si>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</si>
  <si>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</si>
  <si>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</si>
  <si>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</si>
  <si>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</si>
  <si>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</si>
  <si>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</si>
  <si>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</si>
  <si>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</si>
  <si>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</si>
  <si>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</si>
  <si>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</si>
  <si>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</si>
  <si>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</si>
  <si>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</si>
  <si>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</si>
  <si>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</si>
  <si>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</si>
  <si>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</si>
  <si>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</si>
  <si>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</si>
  <si>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</si>
  <si>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</si>
  <si>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</si>
  <si>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</si>
  <si>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</si>
  <si>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</si>
  <si>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</si>
  <si>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</si>
  <si>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</si>
  <si>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</si>
  <si>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</si>
  <si>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</si>
  <si>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</si>
  <si>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</si>
  <si>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</si>
  <si>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</si>
  <si>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</si>
  <si>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</si>
  <si>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</si>
  <si>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</si>
  <si>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</si>
  <si>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</si>
  <si>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</si>
  <si>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</si>
  <si>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</si>
  <si>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</si>
  <si>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</si>
  <si>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</si>
  <si>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</si>
  <si>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</si>
  <si>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</si>
  <si>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</si>
  <si>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</si>
  <si>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</si>
  <si>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</si>
  <si>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</si>
  <si>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</si>
  <si>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</si>
  <si>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</si>
  <si>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</si>
  <si>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</si>
  <si>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</si>
  <si>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</si>
  <si>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</si>
  <si>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</si>
  <si>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</si>
  <si>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</si>
  <si>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</si>
  <si>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</si>
  <si>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</si>
  <si>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</si>
  <si>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</si>
  <si>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</si>
  <si>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</si>
  <si>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</si>
  <si>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</si>
  <si>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</si>
  <si>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</si>
  <si>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</si>
  <si>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</si>
  <si>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</si>
  <si>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</si>
  <si>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</si>
  <si>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</si>
  <si>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</si>
  <si>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</si>
  <si>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</si>
  <si>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</si>
  <si>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</si>
  <si>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</si>
  <si>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</si>
  <si>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</si>
  <si>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鹿児島県奄美市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</si>
  <si>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</si>
  <si>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</si>
  <si>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</si>
  <si>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</si>
  <si>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</si>
  <si>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</si>
  <si>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</si>
  <si>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</si>
  <si>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</si>
  <si>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</si>
  <si>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</si>
  <si>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</si>
  <si>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</si>
  <si>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</si>
  <si>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</si>
  <si>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</si>
  <si>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</si>
  <si>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</si>
  <si>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</si>
  <si>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</si>
  <si>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</si>
  <si>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</si>
  <si>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</si>
  <si>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</si>
  <si>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</si>
  <si>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</si>
  <si>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</si>
  <si>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</si>
  <si>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</si>
  <si>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</si>
  <si>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</si>
  <si>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</si>
  <si>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</si>
  <si>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</si>
  <si>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</si>
  <si>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</si>
  <si>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</si>
  <si>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</si>
  <si>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</si>
  <si>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</si>
  <si>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</si>
  <si>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</si>
  <si>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奄美市下水道事業会計</t>
    <phoneticPr fontId="5"/>
  </si>
  <si>
    <t>奄美市と畜場特別会計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</si>
  <si>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</si>
  <si>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</si>
  <si>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</si>
  <si>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</si>
  <si>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</si>
  <si>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</si>
  <si>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</si>
  <si>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</si>
  <si>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</si>
  <si>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</si>
  <si>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</si>
  <si>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</si>
  <si>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</si>
  <si>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</si>
  <si>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</si>
  <si>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</si>
  <si>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</si>
  <si>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</si>
  <si>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</si>
  <si>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</si>
  <si>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</si>
  <si>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</si>
  <si>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</si>
  <si>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</si>
  <si>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</si>
  <si>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</si>
  <si>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</si>
  <si>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</si>
  <si>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</si>
  <si>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</si>
  <si>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</si>
  <si>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</si>
  <si>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</si>
  <si>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</si>
  <si>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</si>
  <si>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</si>
  <si>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</si>
  <si>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</si>
  <si>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</si>
  <si>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</si>
  <si>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</si>
  <si>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</si>
  <si>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</si>
  <si>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</si>
  <si>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</si>
  <si>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</si>
  <si>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</si>
  <si>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</si>
  <si>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</si>
  <si>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</si>
  <si>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</si>
  <si>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</si>
  <si>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</si>
  <si>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</si>
  <si>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</si>
  <si>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</si>
  <si>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</si>
  <si>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</si>
  <si>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</si>
  <si>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</si>
  <si>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</si>
  <si>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</si>
  <si>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</si>
  <si>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</si>
  <si>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奄美市下水道事業会計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</si>
  <si>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</si>
  <si>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</si>
  <si>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奄美市水道事業会計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</si>
  <si>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</si>
  <si>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奄美市国民健康保険直営診療施設勘定特別会計</t>
    <phoneticPr fontId="5"/>
  </si>
  <si>
    <t>(Ｆ)</t>
    <phoneticPr fontId="5"/>
  </si>
  <si>
    <t>奄美市と畜場特別会計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</si>
  <si>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</si>
  <si>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</si>
  <si>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</si>
  <si>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</si>
  <si>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</si>
  <si>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</si>
  <si>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</si>
  <si>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</si>
  <si>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</si>
  <si>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</si>
  <si>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</si>
  <si>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</si>
  <si>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</si>
  <si>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</si>
  <si>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</si>
  <si>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</si>
  <si>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</si>
  <si>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</si>
  <si>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</si>
  <si>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</si>
  <si>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</si>
  <si>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</si>
  <si>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</si>
  <si>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</si>
  <si>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</si>
  <si>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</si>
  <si>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</si>
  <si>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</si>
  <si>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</si>
  <si>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</si>
  <si>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</si>
  <si>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</si>
  <si>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</si>
  <si>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</si>
  <si>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</si>
  <si>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</si>
  <si>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</si>
  <si>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</si>
  <si>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</si>
  <si>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</si>
  <si>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</si>
  <si>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</si>
  <si>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</si>
  <si>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</si>
  <si>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</si>
  <si>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</si>
  <si>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</si>
  <si>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</si>
  <si>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</si>
  <si>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</si>
  <si>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</si>
  <si>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</si>
  <si>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</si>
  <si>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</si>
  <si>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</si>
  <si>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</si>
  <si>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</si>
  <si>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</si>
  <si>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</si>
  <si>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</si>
  <si>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</si>
  <si>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</si>
  <si>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</si>
  <si>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</si>
  <si>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</si>
  <si>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</si>
  <si>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</si>
  <si>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</si>
  <si>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</si>
  <si>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</si>
  <si>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</si>
  <si>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</si>
  <si>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</si>
  <si>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</si>
  <si>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</si>
  <si>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</si>
  <si>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</si>
  <si>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</si>
  <si>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</si>
  <si>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</si>
  <si>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</si>
  <si>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</si>
  <si>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</si>
  <si>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</si>
  <si>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1.49</t>
  </si>
  <si>
    <t>▲ 8.41</t>
  </si>
  <si>
    <t>▲ 1.27</t>
  </si>
  <si>
    <t>▲ 0.31</t>
  </si>
  <si>
    <t>▲ 0.44</t>
  </si>
  <si>
    <t>奄美市水道事業会計</t>
  </si>
  <si>
    <t>一般会計</t>
  </si>
  <si>
    <t>奄美市下水道事業会計</t>
  </si>
  <si>
    <t>奄美市介護保険事業特別会計</t>
  </si>
  <si>
    <t>奄美市国民健康保険事業特別会計</t>
  </si>
  <si>
    <t>▲ 1.30</t>
  </si>
  <si>
    <t>奄美市交通災害共済特別会計</t>
  </si>
  <si>
    <t>奄美市後期高齢者医療特別会計</t>
  </si>
  <si>
    <t>奄美市と畜場特別会計</t>
  </si>
  <si>
    <t>その他会計（赤字）</t>
  </si>
  <si>
    <t>その他会計（黒字）</t>
  </si>
  <si>
    <t>（百万円）</t>
    <phoneticPr fontId="5"/>
  </si>
  <si>
    <t>H30</t>
    <phoneticPr fontId="5"/>
  </si>
  <si>
    <t>R01</t>
    <phoneticPr fontId="5"/>
  </si>
  <si>
    <t>R02</t>
    <phoneticPr fontId="5"/>
  </si>
  <si>
    <t>R03</t>
    <phoneticPr fontId="5"/>
  </si>
  <si>
    <t>R04</t>
    <phoneticPr fontId="5"/>
  </si>
  <si>
    <t>奄美市開発公社</t>
    <rPh sb="0" eb="2">
      <t>アマミ</t>
    </rPh>
    <rPh sb="2" eb="3">
      <t>シ</t>
    </rPh>
    <rPh sb="3" eb="5">
      <t>カイハツ</t>
    </rPh>
    <rPh sb="5" eb="7">
      <t>コウシャ</t>
    </rPh>
    <phoneticPr fontId="1"/>
  </si>
  <si>
    <t>-</t>
    <phoneticPr fontId="2"/>
  </si>
  <si>
    <t>奄美市農業研究センター</t>
  </si>
  <si>
    <t>名瀬中央青果</t>
  </si>
  <si>
    <t>名瀬建設工事残土管理公社</t>
  </si>
  <si>
    <t>マングローブ公社</t>
  </si>
  <si>
    <t>奄美大島風力発電</t>
  </si>
  <si>
    <t>奄美広域中小企業勤労者福祉サービスセンター</t>
  </si>
  <si>
    <t>まちづくり奄美</t>
  </si>
  <si>
    <t>○</t>
    <phoneticPr fontId="2"/>
  </si>
  <si>
    <t>-</t>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</si>
  <si>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</si>
  <si>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</si>
  <si>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</si>
  <si>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</si>
  <si>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</si>
  <si>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大島地区衛生組合</t>
  </si>
  <si>
    <t>大島地区消防組合</t>
  </si>
  <si>
    <t>地域振興基金</t>
    <rPh sb="0" eb="6">
      <t>チイキシンコウキキン</t>
    </rPh>
    <phoneticPr fontId="2"/>
  </si>
  <si>
    <t>公共施設整備事業基金</t>
    <rPh sb="0" eb="4">
      <t>コウキョウシセツ</t>
    </rPh>
    <rPh sb="4" eb="6">
      <t>セイビ</t>
    </rPh>
    <rPh sb="6" eb="8">
      <t>ジギョウ</t>
    </rPh>
    <rPh sb="8" eb="10">
      <t>キキン</t>
    </rPh>
    <phoneticPr fontId="2"/>
  </si>
  <si>
    <t>過疎地域持続的発展特別事業基金</t>
  </si>
  <si>
    <t>合併まちづくり基金</t>
    <rPh sb="0" eb="2">
      <t>ガッペイ</t>
    </rPh>
    <rPh sb="7" eb="9">
      <t>キキン</t>
    </rPh>
    <phoneticPr fontId="2"/>
  </si>
  <si>
    <t>ふるさと応援基金</t>
    <rPh sb="4" eb="6">
      <t>オウエン</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</si>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</sst>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32A3-43A4-87BC-E2B3ADB4CC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175882</c:v>
                </c:pt>
                <c:pt idx="1">
                  <c:v>140164</c:v>
                </c:pt>
                <c:pt idx="2">
                  <c:v>154020</c:v>
                </c:pt>
                <c:pt idx="3">
                  <c:v>123221</c:v>
                </c:pt>
                <c:pt idx="4">
                  <c:v>72592</c:v>
                </c:pt>
              </c:numCache>
            </c:numRef>
          </c:val>
          <c:smooth val="0"/>
          <c:extLst>
            <c:ext xmlns:c16="http://schemas.microsoft.com/office/drawing/2014/chart" uri="{C3380CC4-5D6E-409C-BE32-E72D297353CC}">
              <c16:uniqueId val="{00000001-32A3-43A4-87BC-E2B3ADB4CC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6.11</c:v>
                </c:pt>
                <c:pt idx="1">
                  <c:v>3.8</c:v>
                </c:pt>
                <c:pt idx="2">
                  <c:v>5.54</c:v>
                </c:pt>
                <c:pt idx="3">
                  <c:v>5.33</c:v>
                </c:pt>
                <c:pt idx="4">
                  <c:v>5.54</c:v>
                </c:pt>
              </c:numCache>
            </c:numRef>
          </c:val>
          <c:extLst>
            <c:ext xmlns:c16="http://schemas.microsoft.com/office/drawing/2014/chart" uri="{C3380CC4-5D6E-409C-BE32-E72D297353CC}">
              <c16:uniqueId val="{00000000-BDE6-42B3-811A-40B3B8C57B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23.34</c:v>
                </c:pt>
                <c:pt idx="1">
                  <c:v>20.420000000000002</c:v>
                </c:pt>
                <c:pt idx="2">
                  <c:v>18.86</c:v>
                </c:pt>
                <c:pt idx="3">
                  <c:v>20.54</c:v>
                </c:pt>
                <c:pt idx="4">
                  <c:v>22.82</c:v>
                </c:pt>
              </c:numCache>
            </c:numRef>
          </c:val>
          <c:extLst>
            <c:ext xmlns:c16="http://schemas.microsoft.com/office/drawing/2014/chart" uri="{C3380CC4-5D6E-409C-BE32-E72D297353CC}">
              <c16:uniqueId val="{00000001-BDE6-42B3-811A-40B3B8C57B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-1.49</c:v>
                </c:pt>
                <c:pt idx="1">
                  <c:v>-8.41</c:v>
                </c:pt>
                <c:pt idx="2">
                  <c:v>-1.27</c:v>
                </c:pt>
                <c:pt idx="3">
                  <c:v>-0.31</c:v>
                </c:pt>
                <c:pt idx="4">
                  <c:v>-0.44</c:v>
                </c:pt>
              </c:numCache>
            </c:numRef>
          </c:val>
          <c:smooth val="0"/>
          <c:extLst>
            <c:ext xmlns:c16="http://schemas.microsoft.com/office/drawing/2014/chart" uri="{C3380CC4-5D6E-409C-BE32-E72D297353CC}">
              <c16:uniqueId val="{00000002-BDE6-42B3-811A-40B3B8C57B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1.08</c:v>
                </c:pt>
                <c:pt idx="4">
                  <c:v>#N/A</c:v>
                </c:pt>
                <c:pt idx="5">
                  <c:v>1.61</c:v>
                </c:pt>
                <c:pt idx="6">
                  <c:v>#N/A</c:v>
                </c:pt>
                <c:pt idx="7">
                  <c:v>0</c:v>
                </c:pt>
                <c:pt idx="8">
                  <c:v>#N/A</c:v>
                </c:pt>
                <c:pt idx="9">
                  <c:v>0</c:v>
                </c:pt>
              </c:numCache>
            </c:numRef>
          </c:val>
          <c:extLst>
            <c:ext xmlns:c16="http://schemas.microsoft.com/office/drawing/2014/chart" uri="{C3380CC4-5D6E-409C-BE32-E72D297353CC}">
              <c16:uniqueId val="{00000000-F593-4FC9-9577-13CE271C95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93-4FC9-9577-13CE271C95CF}"/>
            </c:ext>
          </c:extLst>
        </c:ser>
        <c:ser>
          <c:idx val="2"/>
          <c:order val="2"/>
          <c:tx>
            <c:strRef>
              <c:f>データシート!$A$29</c:f>
              <c:strCache>
                <c:ptCount val="1"/>
                <c:pt idx="0">
                  <c:v>奄美市と畜場特別会計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593-4FC9-9577-13CE271C95CF}"/>
            </c:ext>
          </c:extLst>
        </c:ser>
        <c:ser>
          <c:idx val="3"/>
          <c:order val="3"/>
          <c:tx>
            <c:strRef>
              <c:f>データシート!$A$30</c:f>
              <c:strCache>
                <c:ptCount val="1"/>
                <c:pt idx="0">
                  <c:v>奄美市後期高齢者医療特別会計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593-4FC9-9577-13CE271C95CF}"/>
            </c:ext>
          </c:extLst>
        </c:ser>
        <c:ser>
          <c:idx val="4"/>
          <c:order val="4"/>
          <c:tx>
            <c:strRef>
              <c:f>データシート!$A$31</c:f>
              <c:strCache>
                <c:ptCount val="1"/>
                <c:pt idx="0">
                  <c:v>奄美市交通災害共済特別会計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F593-4FC9-9577-13CE271C95CF}"/>
            </c:ext>
          </c:extLst>
        </c:ser>
        <c:ser>
          <c:idx val="5"/>
          <c:order val="5"/>
          <c:tx>
            <c:strRef>
              <c:f>データシート!$A$32</c:f>
              <c:strCache>
                <c:ptCount val="1"/>
                <c:pt idx="0">
                  <c:v>奄美市国民健康保険事業特別会計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1.3</c:v>
                </c:pt>
                <c:pt idx="1">
                  <c:v>#N/A</c:v>
                </c:pt>
                <c:pt idx="2">
                  <c:v>#N/A</c:v>
                </c:pt>
                <c:pt idx="3">
                  <c:v>0.28999999999999998</c:v>
                </c:pt>
                <c:pt idx="4">
                  <c:v>#N/A</c:v>
                </c:pt>
                <c:pt idx="5">
                  <c:v>0.82</c:v>
                </c:pt>
                <c:pt idx="6">
                  <c:v>#N/A</c:v>
                </c:pt>
                <c:pt idx="7">
                  <c:v>1.19</c:v>
                </c:pt>
                <c:pt idx="8">
                  <c:v>#N/A</c:v>
                </c:pt>
                <c:pt idx="9">
                  <c:v>0.6</c:v>
                </c:pt>
              </c:numCache>
            </c:numRef>
          </c:val>
          <c:extLst>
            <c:ext xmlns:c16="http://schemas.microsoft.com/office/drawing/2014/chart" uri="{C3380CC4-5D6E-409C-BE32-E72D297353CC}">
              <c16:uniqueId val="{00000005-F593-4FC9-9577-13CE271C95CF}"/>
            </c:ext>
          </c:extLst>
        </c:ser>
        <c:ser>
          <c:idx val="6"/>
          <c:order val="6"/>
          <c:tx>
            <c:strRef>
              <c:f>データシート!$A$33</c:f>
              <c:strCache>
                <c:ptCount val="1"/>
                <c:pt idx="0">
                  <c:v>奄美市介護保険事業特別会計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0.92</c:v>
                </c:pt>
                <c:pt idx="2">
                  <c:v>#N/A</c:v>
                </c:pt>
                <c:pt idx="3">
                  <c:v>0.54</c:v>
                </c:pt>
                <c:pt idx="4">
                  <c:v>#N/A</c:v>
                </c:pt>
                <c:pt idx="5">
                  <c:v>0.1</c:v>
                </c:pt>
                <c:pt idx="6">
                  <c:v>#N/A</c:v>
                </c:pt>
                <c:pt idx="7">
                  <c:v>0.39</c:v>
                </c:pt>
                <c:pt idx="8">
                  <c:v>#N/A</c:v>
                </c:pt>
                <c:pt idx="9">
                  <c:v>0.68</c:v>
                </c:pt>
              </c:numCache>
            </c:numRef>
          </c:val>
          <c:extLst>
            <c:ext xmlns:c16="http://schemas.microsoft.com/office/drawing/2014/chart" uri="{C3380CC4-5D6E-409C-BE32-E72D297353CC}">
              <c16:uniqueId val="{00000006-F593-4FC9-9577-13CE271C95CF}"/>
            </c:ext>
          </c:extLst>
        </c:ser>
        <c:ser>
          <c:idx val="7"/>
          <c:order val="7"/>
          <c:tx>
            <c:strRef>
              <c:f>データシート!$A$34</c:f>
              <c:strCache>
                <c:ptCount val="1"/>
                <c:pt idx="0">
                  <c:v>奄美市下水道事業会計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1.89</c:v>
                </c:pt>
                <c:pt idx="8">
                  <c:v>#N/A</c:v>
                </c:pt>
                <c:pt idx="9">
                  <c:v>3.17</c:v>
                </c:pt>
              </c:numCache>
            </c:numRef>
          </c:val>
          <c:extLst>
            <c:ext xmlns:c16="http://schemas.microsoft.com/office/drawing/2014/chart" uri="{C3380CC4-5D6E-409C-BE32-E72D297353CC}">
              <c16:uniqueId val="{00000007-F593-4FC9-9577-13CE271C95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6.1</c:v>
                </c:pt>
                <c:pt idx="2">
                  <c:v>#N/A</c:v>
                </c:pt>
                <c:pt idx="3">
                  <c:v>3.8</c:v>
                </c:pt>
                <c:pt idx="4">
                  <c:v>#N/A</c:v>
                </c:pt>
                <c:pt idx="5">
                  <c:v>5.54</c:v>
                </c:pt>
                <c:pt idx="6">
                  <c:v>#N/A</c:v>
                </c:pt>
                <c:pt idx="7">
                  <c:v>5.32</c:v>
                </c:pt>
                <c:pt idx="8">
                  <c:v>#N/A</c:v>
                </c:pt>
                <c:pt idx="9">
                  <c:v>5.53</c:v>
                </c:pt>
              </c:numCache>
            </c:numRef>
          </c:val>
          <c:extLst>
            <c:ext xmlns:c16="http://schemas.microsoft.com/office/drawing/2014/chart" uri="{C3380CC4-5D6E-409C-BE32-E72D297353CC}">
              <c16:uniqueId val="{00000008-F593-4FC9-9577-13CE271C95CF}"/>
            </c:ext>
          </c:extLst>
        </c:ser>
        <c:ser>
          <c:idx val="9"/>
          <c:order val="9"/>
          <c:tx>
            <c:strRef>
              <c:f>データシート!$A$36</c:f>
              <c:strCache>
                <c:ptCount val="1"/>
                <c:pt idx="0">
                  <c:v>奄美市水道事業会計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16.100000000000001</c:v>
                </c:pt>
                <c:pt idx="2">
                  <c:v>#N/A</c:v>
                </c:pt>
                <c:pt idx="3">
                  <c:v>17.809999999999999</c:v>
                </c:pt>
                <c:pt idx="4">
                  <c:v>#N/A</c:v>
                </c:pt>
                <c:pt idx="5">
                  <c:v>17.61</c:v>
                </c:pt>
                <c:pt idx="6">
                  <c:v>#N/A</c:v>
                </c:pt>
                <c:pt idx="7">
                  <c:v>17.43</c:v>
                </c:pt>
                <c:pt idx="8">
                  <c:v>#N/A</c:v>
                </c:pt>
                <c:pt idx="9">
                  <c:v>17.37</c:v>
                </c:pt>
              </c:numCache>
            </c:numRef>
          </c:val>
          <c:extLst>
            <c:ext xmlns:c16="http://schemas.microsoft.com/office/drawing/2014/chart" uri="{C3380CC4-5D6E-409C-BE32-E72D297353CC}">
              <c16:uniqueId val="{00000009-F593-4FC9-9577-13CE271C95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3610</c:v>
                </c:pt>
                <c:pt idx="5">
                  <c:v>3696</c:v>
                </c:pt>
                <c:pt idx="8">
                  <c:v>3709</c:v>
                </c:pt>
                <c:pt idx="11">
                  <c:v>3745</c:v>
                </c:pt>
                <c:pt idx="14">
                  <c:v>3897</c:v>
                </c:pt>
              </c:numCache>
            </c:numRef>
          </c:val>
          <c:extLst>
            <c:ext xmlns:c16="http://schemas.microsoft.com/office/drawing/2014/chart" uri="{C3380CC4-5D6E-409C-BE32-E72D297353CC}">
              <c16:uniqueId val="{00000000-4507-42D2-81BC-2E4211DF4E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4507-42D2-81BC-2E4211DF4E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507-42D2-81BC-2E4211DF4E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71</c:v>
                </c:pt>
                <c:pt idx="6">
                  <c:v>71</c:v>
                </c:pt>
                <c:pt idx="9">
                  <c:v>71</c:v>
                </c:pt>
                <c:pt idx="12">
                  <c:v>34</c:v>
                </c:pt>
              </c:numCache>
            </c:numRef>
          </c:val>
          <c:extLst>
            <c:ext xmlns:c16="http://schemas.microsoft.com/office/drawing/2014/chart" uri="{C3380CC4-5D6E-409C-BE32-E72D297353CC}">
              <c16:uniqueId val="{00000003-4507-42D2-81BC-2E4211DF4E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709</c:v>
                </c:pt>
                <c:pt idx="3">
                  <c:v>784</c:v>
                </c:pt>
                <c:pt idx="6">
                  <c:v>702</c:v>
                </c:pt>
                <c:pt idx="9">
                  <c:v>722</c:v>
                </c:pt>
                <c:pt idx="12">
                  <c:v>735</c:v>
                </c:pt>
              </c:numCache>
            </c:numRef>
          </c:val>
          <c:extLst>
            <c:ext xmlns:c16="http://schemas.microsoft.com/office/drawing/2014/chart" uri="{C3380CC4-5D6E-409C-BE32-E72D297353CC}">
              <c16:uniqueId val="{00000004-4507-42D2-81BC-2E4211DF4E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07-42D2-81BC-2E4211DF4E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07-42D2-81BC-2E4211DF4E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4098</c:v>
                </c:pt>
                <c:pt idx="3">
                  <c:v>4167</c:v>
                </c:pt>
                <c:pt idx="6">
                  <c:v>4231</c:v>
                </c:pt>
                <c:pt idx="9">
                  <c:v>4325</c:v>
                </c:pt>
                <c:pt idx="12">
                  <c:v>4511</c:v>
                </c:pt>
              </c:numCache>
            </c:numRef>
          </c:val>
          <c:extLst>
            <c:ext xmlns:c16="http://schemas.microsoft.com/office/drawing/2014/chart" uri="{C3380CC4-5D6E-409C-BE32-E72D297353CC}">
              <c16:uniqueId val="{00000007-4507-42D2-81BC-2E4211DF4E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1272</c:v>
                </c:pt>
                <c:pt idx="2">
                  <c:v>#N/A</c:v>
                </c:pt>
                <c:pt idx="3">
                  <c:v>#N/A</c:v>
                </c:pt>
                <c:pt idx="4">
                  <c:v>1327</c:v>
                </c:pt>
                <c:pt idx="5">
                  <c:v>#N/A</c:v>
                </c:pt>
                <c:pt idx="6">
                  <c:v>#N/A</c:v>
                </c:pt>
                <c:pt idx="7">
                  <c:v>1296</c:v>
                </c:pt>
                <c:pt idx="8">
                  <c:v>#N/A</c:v>
                </c:pt>
                <c:pt idx="9">
                  <c:v>#N/A</c:v>
                </c:pt>
                <c:pt idx="10">
                  <c:v>1374</c:v>
                </c:pt>
                <c:pt idx="11">
                  <c:v>#N/A</c:v>
                </c:pt>
                <c:pt idx="12">
                  <c:v>#N/A</c:v>
                </c:pt>
                <c:pt idx="13">
                  <c:v>1384</c:v>
                </c:pt>
                <c:pt idx="14">
                  <c:v>#N/A</c:v>
                </c:pt>
              </c:numCache>
            </c:numRef>
          </c:val>
          <c:smooth val="0"/>
          <c:extLst>
            <c:ext xmlns:c16="http://schemas.microsoft.com/office/drawing/2014/chart" uri="{C3380CC4-5D6E-409C-BE32-E72D297353CC}">
              <c16:uniqueId val="{00000008-4507-42D2-81BC-2E4211DF4E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34281</c:v>
                </c:pt>
                <c:pt idx="5">
                  <c:v>37244</c:v>
                </c:pt>
                <c:pt idx="8">
                  <c:v>38097</c:v>
                </c:pt>
                <c:pt idx="11">
                  <c:v>37081</c:v>
                </c:pt>
                <c:pt idx="14">
                  <c:v>37675</c:v>
                </c:pt>
              </c:numCache>
            </c:numRef>
          </c:val>
          <c:extLst>
            <c:ext xmlns:c16="http://schemas.microsoft.com/office/drawing/2014/chart" uri="{C3380CC4-5D6E-409C-BE32-E72D297353CC}">
              <c16:uniqueId val="{00000000-C60C-4483-8A7F-A8A5B30A19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1488</c:v>
                </c:pt>
                <c:pt idx="5">
                  <c:v>1528</c:v>
                </c:pt>
                <c:pt idx="8">
                  <c:v>1485</c:v>
                </c:pt>
                <c:pt idx="11">
                  <c:v>1421</c:v>
                </c:pt>
                <c:pt idx="14">
                  <c:v>1389</c:v>
                </c:pt>
              </c:numCache>
            </c:numRef>
          </c:val>
          <c:extLst>
            <c:ext xmlns:c16="http://schemas.microsoft.com/office/drawing/2014/chart" uri="{C3380CC4-5D6E-409C-BE32-E72D297353CC}">
              <c16:uniqueId val="{00000001-C60C-4483-8A7F-A8A5B30A19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11219</c:v>
                </c:pt>
                <c:pt idx="5">
                  <c:v>11326</c:v>
                </c:pt>
                <c:pt idx="8">
                  <c:v>11164</c:v>
                </c:pt>
                <c:pt idx="11">
                  <c:v>12324</c:v>
                </c:pt>
                <c:pt idx="14">
                  <c:v>13555</c:v>
                </c:pt>
              </c:numCache>
            </c:numRef>
          </c:val>
          <c:extLst>
            <c:ext xmlns:c16="http://schemas.microsoft.com/office/drawing/2014/chart" uri="{C3380CC4-5D6E-409C-BE32-E72D297353CC}">
              <c16:uniqueId val="{00000002-C60C-4483-8A7F-A8A5B30A19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0C-4483-8A7F-A8A5B30A19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0C-4483-8A7F-A8A5B30A19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284</c:v>
                </c:pt>
                <c:pt idx="3">
                  <c:v>371</c:v>
                </c:pt>
                <c:pt idx="6">
                  <c:v>254</c:v>
                </c:pt>
                <c:pt idx="9">
                  <c:v>66</c:v>
                </c:pt>
                <c:pt idx="12">
                  <c:v>28</c:v>
                </c:pt>
              </c:numCache>
            </c:numRef>
          </c:val>
          <c:extLst>
            <c:ext xmlns:c16="http://schemas.microsoft.com/office/drawing/2014/chart" uri="{C3380CC4-5D6E-409C-BE32-E72D297353CC}">
              <c16:uniqueId val="{00000005-C60C-4483-8A7F-A8A5B30A19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3235</c:v>
                </c:pt>
                <c:pt idx="3">
                  <c:v>3012</c:v>
                </c:pt>
                <c:pt idx="6">
                  <c:v>2788</c:v>
                </c:pt>
                <c:pt idx="9">
                  <c:v>2585</c:v>
                </c:pt>
                <c:pt idx="12">
                  <c:v>2381</c:v>
                </c:pt>
              </c:numCache>
            </c:numRef>
          </c:val>
          <c:extLst>
            <c:ext xmlns:c16="http://schemas.microsoft.com/office/drawing/2014/chart" uri="{C3380CC4-5D6E-409C-BE32-E72D297353CC}">
              <c16:uniqueId val="{00000006-C60C-4483-8A7F-A8A5B30A19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252</c:v>
                </c:pt>
                <c:pt idx="3">
                  <c:v>168</c:v>
                </c:pt>
                <c:pt idx="6">
                  <c:v>98</c:v>
                </c:pt>
                <c:pt idx="9">
                  <c:v>13</c:v>
                </c:pt>
                <c:pt idx="12">
                  <c:v>0</c:v>
                </c:pt>
              </c:numCache>
            </c:numRef>
          </c:val>
          <c:extLst>
            <c:ext xmlns:c16="http://schemas.microsoft.com/office/drawing/2014/chart" uri="{C3380CC4-5D6E-409C-BE32-E72D297353CC}">
              <c16:uniqueId val="{00000007-C60C-4483-8A7F-A8A5B30A19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9121</c:v>
                </c:pt>
                <c:pt idx="3">
                  <c:v>9280</c:v>
                </c:pt>
                <c:pt idx="6">
                  <c:v>8695</c:v>
                </c:pt>
                <c:pt idx="9">
                  <c:v>8093</c:v>
                </c:pt>
                <c:pt idx="12">
                  <c:v>7752</c:v>
                </c:pt>
              </c:numCache>
            </c:numRef>
          </c:val>
          <c:extLst>
            <c:ext xmlns:c16="http://schemas.microsoft.com/office/drawing/2014/chart" uri="{C3380CC4-5D6E-409C-BE32-E72D297353CC}">
              <c16:uniqueId val="{00000008-C60C-4483-8A7F-A8A5B30A19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0C-4483-8A7F-A8A5B30A19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42466</c:v>
                </c:pt>
                <c:pt idx="3">
                  <c:v>42934</c:v>
                </c:pt>
                <c:pt idx="6">
                  <c:v>43584</c:v>
                </c:pt>
                <c:pt idx="9">
                  <c:v>44027</c:v>
                </c:pt>
                <c:pt idx="12">
                  <c:v>42330</c:v>
                </c:pt>
              </c:numCache>
            </c:numRef>
          </c:val>
          <c:extLst>
            <c:ext xmlns:c16="http://schemas.microsoft.com/office/drawing/2014/chart" uri="{C3380CC4-5D6E-409C-BE32-E72D297353CC}">
              <c16:uniqueId val="{0000000A-C60C-4483-8A7F-A8A5B30A19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8371</c:v>
                </c:pt>
                <c:pt idx="2">
                  <c:v>#N/A</c:v>
                </c:pt>
                <c:pt idx="3">
                  <c:v>#N/A</c:v>
                </c:pt>
                <c:pt idx="4">
                  <c:v>5667</c:v>
                </c:pt>
                <c:pt idx="5">
                  <c:v>#N/A</c:v>
                </c:pt>
                <c:pt idx="6">
                  <c:v>#N/A</c:v>
                </c:pt>
                <c:pt idx="7">
                  <c:v>4674</c:v>
                </c:pt>
                <c:pt idx="8">
                  <c:v>#N/A</c:v>
                </c:pt>
                <c:pt idx="9">
                  <c:v>#N/A</c:v>
                </c:pt>
                <c:pt idx="10">
                  <c:v>3957</c:v>
                </c:pt>
                <c:pt idx="11">
                  <c:v>#N/A</c:v>
                </c:pt>
                <c:pt idx="12">
                  <c:v>#N/A</c:v>
                </c:pt>
                <c:pt idx="13">
                  <c:v>0</c:v>
                </c:pt>
                <c:pt idx="14">
                  <c:v>#N/A</c:v>
                </c:pt>
              </c:numCache>
            </c:numRef>
          </c:val>
          <c:smooth val="0"/>
          <c:extLst>
            <c:ext xmlns:c16="http://schemas.microsoft.com/office/drawing/2014/chart" uri="{C3380CC4-5D6E-409C-BE32-E72D297353CC}">
              <c16:uniqueId val="{0000000B-C60C-4483-8A7F-A8A5B30A19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3239</c:v>
                </c:pt>
                <c:pt idx="1">
                  <c:v>3665</c:v>
                </c:pt>
                <c:pt idx="2">
                  <c:v>4038</c:v>
                </c:pt>
              </c:numCache>
            </c:numRef>
          </c:val>
          <c:extLst>
            <c:ext xmlns:c16="http://schemas.microsoft.com/office/drawing/2014/chart" uri="{C3380CC4-5D6E-409C-BE32-E72D297353CC}">
              <c16:uniqueId val="{00000000-1342-4138-AD94-9F5770C84E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1850</c:v>
                </c:pt>
                <c:pt idx="1">
                  <c:v>3831</c:v>
                </c:pt>
                <c:pt idx="2">
                  <c:v>3564</c:v>
                </c:pt>
              </c:numCache>
            </c:numRef>
          </c:val>
          <c:extLst>
            <c:ext xmlns:c16="http://schemas.microsoft.com/office/drawing/2014/chart" uri="{C3380CC4-5D6E-409C-BE32-E72D297353CC}">
              <c16:uniqueId val="{00000001-1342-4138-AD94-9F5770C84E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9233</c:v>
                </c:pt>
                <c:pt idx="1">
                  <c:v>8292</c:v>
                </c:pt>
                <c:pt idx="2">
                  <c:v>8883</c:v>
                </c:pt>
              </c:numCache>
            </c:numRef>
          </c:val>
          <c:extLst>
            <c:ext xmlns:c16="http://schemas.microsoft.com/office/drawing/2014/chart" uri="{C3380CC4-5D6E-409C-BE32-E72D297353CC}">
              <c16:uniqueId val="{00000002-1342-4138-AD94-9F5770C84E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実質公債費比率の主な増加要因としては，前年度決算と比べて，普通交付税額の</a:t>
          </a:r>
          <a:r>
            <a:rPr kumimoji="1" lang="en-US" altLang="ja-JP" sz="1400">
              <a:latin typeface="ＭＳ ゴシック" pitchFamily="49" charset="-128"/>
              <a:ea typeface="ＭＳ ゴシック" pitchFamily="49" charset="-128"/>
            </a:rPr>
            <a:t>59,199</a:t>
          </a:r>
          <a:r>
            <a:rPr kumimoji="1" lang="ja-JP" altLang="en-US" sz="1400">
              <a:latin typeface="ＭＳ ゴシック" pitchFamily="49" charset="-128"/>
              <a:ea typeface="ＭＳ ゴシック" pitchFamily="49" charset="-128"/>
            </a:rPr>
            <a:t>千円増加により，算入公債費等（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）が増加したものの、大型事業の償還開始により元利償還金が</a:t>
          </a:r>
          <a:r>
            <a:rPr kumimoji="1" lang="en-US" altLang="ja-JP" sz="1400">
              <a:latin typeface="ＭＳ ゴシック" pitchFamily="49" charset="-128"/>
              <a:ea typeface="ＭＳ ゴシック" pitchFamily="49" charset="-128"/>
            </a:rPr>
            <a:t>186,068</a:t>
          </a:r>
          <a:r>
            <a:rPr kumimoji="1" lang="ja-JP" altLang="en-US" sz="1400">
              <a:latin typeface="ＭＳ ゴシック" pitchFamily="49" charset="-128"/>
              <a:ea typeface="ＭＳ ゴシック" pitchFamily="49" charset="-128"/>
            </a:rPr>
            <a:t>千円増加し，また，公営企業債の元利償還金に対する繰入金が</a:t>
          </a:r>
          <a:r>
            <a:rPr kumimoji="1" lang="en-US" altLang="ja-JP" sz="1400">
              <a:latin typeface="ＭＳ ゴシック" pitchFamily="49" charset="-128"/>
              <a:ea typeface="ＭＳ ゴシック" pitchFamily="49" charset="-128"/>
            </a:rPr>
            <a:t>12,680</a:t>
          </a:r>
          <a:r>
            <a:rPr kumimoji="1" lang="ja-JP" altLang="en-US" sz="1400">
              <a:latin typeface="ＭＳ ゴシック" pitchFamily="49" charset="-128"/>
              <a:ea typeface="ＭＳ ゴシック" pitchFamily="49" charset="-128"/>
            </a:rPr>
            <a:t>千円増加したことにより元利償還金等（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）が増加したことによる。</a:t>
          </a:r>
        </a:p>
        <a:p>
          <a:r>
            <a:rPr kumimoji="1" lang="ja-JP" altLang="en-US" sz="1400">
              <a:latin typeface="ＭＳ ゴシック" pitchFamily="49" charset="-128"/>
              <a:ea typeface="ＭＳ ゴシック" pitchFamily="49" charset="-128"/>
            </a:rPr>
            <a:t>今後とも，公債費による財政負担の度合いを高めないよう努める。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将来負担比率（分子）の主な減少要因は，下記の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点が挙げられる。</a:t>
          </a:r>
        </a:p>
        <a:p>
          <a:r>
            <a:rPr kumimoji="1" lang="ja-JP" altLang="en-US" sz="1400">
              <a:latin typeface="ＭＳ ゴシック" pitchFamily="49" charset="-128"/>
              <a:ea typeface="ＭＳ ゴシック" pitchFamily="49" charset="-128"/>
            </a:rPr>
            <a:t>・一般会計等に係る地方債の現在高が</a:t>
          </a:r>
          <a:r>
            <a:rPr kumimoji="1" lang="en-US" altLang="ja-JP" sz="1400">
              <a:latin typeface="ＭＳ ゴシック" pitchFamily="49" charset="-128"/>
              <a:ea typeface="ＭＳ ゴシック" pitchFamily="49" charset="-128"/>
            </a:rPr>
            <a:t>1,696,885</a:t>
          </a:r>
          <a:r>
            <a:rPr kumimoji="1" lang="ja-JP" altLang="en-US" sz="1400">
              <a:latin typeface="ＭＳ ゴシック" pitchFamily="49" charset="-128"/>
              <a:ea typeface="ＭＳ ゴシック" pitchFamily="49" charset="-128"/>
            </a:rPr>
            <a:t>千円減額となったこと，公営企業債等繰入見込額が</a:t>
          </a:r>
          <a:r>
            <a:rPr kumimoji="1" lang="en-US" altLang="ja-JP" sz="1400">
              <a:latin typeface="ＭＳ ゴシック" pitchFamily="49" charset="-128"/>
              <a:ea typeface="ＭＳ ゴシック" pitchFamily="49" charset="-128"/>
            </a:rPr>
            <a:t>340,704</a:t>
          </a:r>
          <a:r>
            <a:rPr kumimoji="1" lang="ja-JP" altLang="en-US" sz="1400">
              <a:latin typeface="ＭＳ ゴシック" pitchFamily="49" charset="-128"/>
              <a:ea typeface="ＭＳ ゴシック" pitchFamily="49" charset="-128"/>
            </a:rPr>
            <a:t>千円減額となったこと，また，退職手当負担見込額の</a:t>
          </a:r>
          <a:r>
            <a:rPr kumimoji="1" lang="en-US" altLang="ja-JP" sz="1400">
              <a:latin typeface="ＭＳ ゴシック" pitchFamily="49" charset="-128"/>
              <a:ea typeface="ＭＳ ゴシック" pitchFamily="49" charset="-128"/>
            </a:rPr>
            <a:t>204,622</a:t>
          </a:r>
          <a:r>
            <a:rPr kumimoji="1" lang="ja-JP" altLang="en-US" sz="1400">
              <a:latin typeface="ＭＳ ゴシック" pitchFamily="49" charset="-128"/>
              <a:ea typeface="ＭＳ ゴシック" pitchFamily="49" charset="-128"/>
            </a:rPr>
            <a:t>千円減少したことなどにより，将来負担額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2,292,804</a:t>
          </a:r>
          <a:r>
            <a:rPr kumimoji="1" lang="ja-JP" altLang="en-US" sz="1400">
              <a:latin typeface="ＭＳ ゴシック" pitchFamily="49" charset="-128"/>
              <a:ea typeface="ＭＳ ゴシック" pitchFamily="49" charset="-128"/>
            </a:rPr>
            <a:t>千円減額したこと。</a:t>
          </a:r>
        </a:p>
        <a:p>
          <a:r>
            <a:rPr kumimoji="1" lang="ja-JP" altLang="en-US" sz="1400">
              <a:latin typeface="ＭＳ ゴシック" pitchFamily="49" charset="-128"/>
              <a:ea typeface="ＭＳ ゴシック" pitchFamily="49" charset="-128"/>
            </a:rPr>
            <a:t>・充当可能基金が</a:t>
          </a:r>
          <a:r>
            <a:rPr kumimoji="1" lang="en-US" altLang="ja-JP" sz="1400">
              <a:latin typeface="ＭＳ ゴシック" pitchFamily="49" charset="-128"/>
              <a:ea typeface="ＭＳ ゴシック" pitchFamily="49" charset="-128"/>
            </a:rPr>
            <a:t>1,230,919</a:t>
          </a:r>
          <a:r>
            <a:rPr kumimoji="1" lang="ja-JP" altLang="en-US" sz="1400">
              <a:latin typeface="ＭＳ ゴシック" pitchFamily="49" charset="-128"/>
              <a:ea typeface="ＭＳ ゴシック" pitchFamily="49" charset="-128"/>
            </a:rPr>
            <a:t>千円増額となったことなどにより，充当可能財源等（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）総計が</a:t>
          </a:r>
          <a:r>
            <a:rPr kumimoji="1" lang="en-US" altLang="ja-JP" sz="1400">
              <a:latin typeface="ＭＳ ゴシック" pitchFamily="49" charset="-128"/>
              <a:ea typeface="ＭＳ ゴシック" pitchFamily="49" charset="-128"/>
            </a:rPr>
            <a:t>1,792,738</a:t>
          </a:r>
          <a:r>
            <a:rPr kumimoji="1" lang="ja-JP" altLang="en-US" sz="1400">
              <a:latin typeface="ＭＳ ゴシック" pitchFamily="49" charset="-128"/>
              <a:ea typeface="ＭＳ ゴシック" pitchFamily="49" charset="-128"/>
            </a:rPr>
            <a:t>千円増額したこと。</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今後とも，起債枠の上限を堅持し地方債現在高の縮減に努めるとともに，公債費など義務的経費の削減を中心とする行財政改革を推進し，財政の健全化に努める。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基金全体の残高が前年度決算より増加した理由は，年度間の財政運営において補正予算の剰余金として，公共施設整備事業基金や地域振興基金に積み立てを行ったことによる。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基金全体の方針として，基金の目的に沿った事業の財源として必要な額を繰り入れるとともに，引き続き，基金積み立てを図っていく方針である。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今後とも，人件費，公債費，扶助費などの義務的経費の伸びや老朽化した施設の改修により，積立額も減少傾向が見込まれるが，効率的な財政運営に努め，可能な限り基金への積み立てを行ってまいりたい。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・地域振興基金は，奄美市の地域振興に要する経費に充てるために設置された基金である。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・公共施設整備事業基金は，奄美市における公共施設整備事業に必要な資金を積み立てるためにを設置された基金である。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・合併まちづくり基金は，旧名瀬市，旧住用村及び旧笠利町の合併に伴う住民の一体感の醸成並びに個性ある地域・集落の活性化及び均衡ある発展に資するために設置された基金である。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・ふるさと応援基金は，奄美市の発展を願い，応援する人々からの寄附金を適正に管理し，寄附金を財源として，寄附者の意向を反映した事業を推進することを目的として設置された基金である。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・地域振興基金残高が前年度決算より増加した理由は，地方創生関連事業の財源として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272,058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千円繰り入れたが，補正剰余金等を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427,207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千円積み立てたため。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・公共施設整備事業基金が前年度決算より増加した理由は，食肉処理施設整備事業や土地区画整理事業等実施のため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152,635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千円取り崩したが，補正剰余金や土地売払収入を原資に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455,767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・過疎地域持続的発展特別事業基金が前年度決算より増加した理由は，後年度の過疎地域の持続的発展に向けたソフト事業の財源として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87,426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・ふるさと応援基金が前年度決算より増加した理由は，ふるさと納税等活用事業や世界自然遺産登録推進事業の財源として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105,917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千円繰り入れたが，ふるさと納税</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141,174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・地域振興基金においては，地方創生を推進する地方創生関連経費などの財源として繰り入れを見込むとともに，その財源確保のための積み立てを図る方針である。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・過疎地域持続的発展特別事業基金においては，引き続き将来の過疎地域の持続的発展に向けたソフトの事業の財源として積み立てを行い，財源を確保していく予定である。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・公共施設整備事業基金においては，公共施設の更新，長寿命化のための財源として繰り入れを見込むとともに，その財源確保のための積み立てを図る方針である。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・ふるさと応援基金は，ふるさと納税等活用事業や世界自然遺産登録推進事業の財源として繰り入れを見込むとともに，その財源確保のための積み立てを図る方針である。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財政調整基金残高が前年度決算より増加した理由は，新型コロナ対策事業や下水道会計への運用資金の財源として財政調整基金繰入額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災害対応等の財源を確保するため，引き続き，財政調整基金への積み立てを図る方針である。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減債基金残高が前年度決算より減少した理由は，積立が運用収入分の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千円のみにとどまり，過年度に実施した庁舎整備事業等に係る地方債償還などのために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今後とも，住用地区及び笠利地区における認定こども園建設事業等の大規模なハード事業が見込まれることから，引き続き，地方債償還財源を確保するために積み立てを図る方針である。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8B9663F-A295-4F5E-8245-532F6E2A525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A451540-9C6A-490B-BCAB-E44C254A11D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9AA9CB5-5FB4-4732-AE4E-F2709B2EA2B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0C2BD95-7140-47DC-87F1-A97EBA7213A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299C0AC-874B-4F7B-9613-85523226023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525DC96-D1C3-4090-AB8B-A75865C93F5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072BA0C-490B-456C-AC58-FBD8D2123C5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B441F30-4A02-47DD-AF6C-532DE287296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BA4F4A7-6C91-4424-87C5-17620C74E6E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BEA837F-FB11-4DE8-A444-932D2A82C0B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41,670
41,541
308.33
35,603,725
34,472,453
979,691
17,698,805
42,330,236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C2475A9-F781-4E7B-A602-F105676FC35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8FB5D81-5167-45C1-BDE0-FA11DC51407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ABE368F-6891-488D-931B-AB9280AE2CA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D2E81CE-22BF-4368-9F71-C1A442A10EB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5E08FC7-435F-4B2D-852A-EF7C84B096B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08CC0BC-9D64-4ADF-A1CB-190D59342BC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4449C1E-AF07-450D-9F0A-453D3286718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190238F-82DF-423A-89C8-43E078D4D5D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F6474B0-DE5A-467A-9504-A663B657411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C3C71D9-1A8D-4919-A981-50438958F7A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7B63B1E-B88F-4187-BA70-ED7B9C07100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F8A2A23-51B8-47AE-88D6-74A8DCEFA15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E6E5E61-B4D8-4028-9935-AE224E865F1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B1F2BBF-AAB3-4458-BC21-93713B72837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C36E5C8-BAA2-4968-A03A-3845C55FE4B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123E15D-4970-4975-A844-C2AECE5256F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06FF603-A6D3-4A62-9695-D54B0CE9ADB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9EA0BD1-6FD9-4B80-B8D0-AD6E259871F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D431A40-F7AF-43FF-9896-B85B7E31317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DBBE9FB-889E-4DB6-9316-7E6AB223D85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11C0293-1E3C-44BF-A172-E4158B39124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B2A1201-99F0-4699-8AA6-A6EA839D274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57B0469-8350-4EAD-909A-58463D5870D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CC785B4-15E3-420F-A335-00928FB2200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B3732ED-F48C-45D1-9631-D058CF73679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3F1C8CB-9206-4914-B376-B8A91B1235A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2309925-82B6-432B-BD33-7ABA7481CF5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D625BFA-3FDD-476E-9567-03001254C67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F61EFF8-4709-45E7-A14C-1BE9E28EB3A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0ED0494-82C5-4FFC-98ED-97B86387650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14652BC-B5C2-4314-B196-AB6AEA86B1B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4580FAA-41FE-4035-AA29-D12CB7300D2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6859869-86BE-44BD-BC19-7E8DFB6BC32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6F1865F-61C6-4B4D-B32B-DCD0F9088FD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810035C-C144-4347-811B-FA392B6202E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ED015CC-64ED-402B-9DA9-B574C71E525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7FAD054-A02F-4F8D-8C90-08422F3B62A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）は昨年度決算と変わりないが，人口減少，高齢化や地域の産業低迷により財政基盤が弱く，依然として類似団体平均を大きく下回っている。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今後とも，自主財源の確保に努めるため，地域経済の活性化を図る施策を展開しつつ，徹底した経費削減に取り組み，行政の効率化に努めることにより，財政の健全化を図る。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F3694FF-B62B-48C1-BAFE-D3CC57A0A4B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5DACE05-C75A-4451-84CC-36ABCA9889D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4B80AA27-4D74-4021-83E1-F6CEF1EF83F6}"/>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43253196-0375-4734-AED5-3E9028E340B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DC01C49D-F6C7-490C-9D21-72AFAB7F47CF}"/>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26B8D64E-AD87-49E8-9828-C2B0EC71143E}"/>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BA389930-B340-4DC5-AD3C-D8557FD5D70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28972C3-38E4-4B42-BFBA-DF82A793E81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6D0F1D78-C1A4-4C82-B9AF-4CB69ECDD9DD}"/>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874A59B-EDA8-48C6-A33A-7053C73DA251}"/>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502EFD55-4885-4E63-8E3C-2711DDDA41A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0B3CA58-2ADF-451E-8D93-A3A4A2FFF2F2}"/>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EB14F744-3054-4751-82DE-F7E50FAF4BA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4E38B67-01CE-4C8A-9041-7E0586C3046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2107EE4-3456-4DC1-A95E-2C2507B40E5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E240C5A-257A-4FF1-B967-D3E4BA9089E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1346495A-CE46-44E1-9ECF-6A3FD2C15023}"/>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39582423-277A-4767-8A37-355A5D0D70F9}"/>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B5BC6F02-6D1B-483E-A522-141BD44B0DDF}"/>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8343C81F-119D-48D7-8C45-0A9FD9C8746D}"/>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F6809844-EFB8-4C82-968D-1FDBB51293D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a:extLst>
            <a:ext uri="{FF2B5EF4-FFF2-40B4-BE49-F238E27FC236}">
              <a16:creationId xmlns:a16="http://schemas.microsoft.com/office/drawing/2014/main" id="{A7CB366F-EC15-4987-BA38-AAC2B85D0D51}"/>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DC90336D-A94A-497D-9585-2A6D57572FFE}"/>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E2627104-ACFC-4899-947E-6FAD099113DA}"/>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a:extLst>
            <a:ext uri="{FF2B5EF4-FFF2-40B4-BE49-F238E27FC236}">
              <a16:creationId xmlns:a16="http://schemas.microsoft.com/office/drawing/2014/main" id="{CB8ACA8E-7E85-47E5-BDF8-CEAC28E37FA6}"/>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7DA09895-5528-4C7E-B7FD-F99B44A1FC3B}"/>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5663B147-6EAC-4D6A-80CD-52C46B0B5D3C}"/>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a:extLst>
            <a:ext uri="{FF2B5EF4-FFF2-40B4-BE49-F238E27FC236}">
              <a16:creationId xmlns:a16="http://schemas.microsoft.com/office/drawing/2014/main" id="{9AB27ECE-2CA1-44BB-A896-01E575FF2908}"/>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1D5B8499-F0DF-46CF-97F1-7DFB0925E339}"/>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15F47BDF-698B-4D9D-AAA5-12700D2CF49A}"/>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a:extLst>
            <a:ext uri="{FF2B5EF4-FFF2-40B4-BE49-F238E27FC236}">
              <a16:creationId xmlns:a16="http://schemas.microsoft.com/office/drawing/2014/main" id="{BB0B2659-FA3D-4450-9D0C-AA6E04CD63C6}"/>
            </a:ext>
          </a:extLst>
        </xdr:cNvPr>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7F92CE7B-9FF3-422A-964A-4405893F8458}"/>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7ACE287D-AEAD-4E25-A5EA-D05EDAED1E29}"/>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A0644ABA-7324-4914-AC73-CABD9EA6E16A}"/>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6DDA7276-8BF6-4275-BAE1-1390DB70123C}"/>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F56C98F-8BFA-476C-AA17-2530970AFB8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CAD9709-1CB2-488F-8823-74FF55A5DA9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DB8DEF9-507E-4429-8E99-85AE95B0740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4342547-C33E-4A9E-A92C-2586227502F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F19CC4A-8669-4220-90BE-ADD5B096052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a:extLst>
            <a:ext uri="{FF2B5EF4-FFF2-40B4-BE49-F238E27FC236}">
              <a16:creationId xmlns:a16="http://schemas.microsoft.com/office/drawing/2014/main" id="{C386ADEE-38AC-4B2E-A95A-BC4ED8D5F95E}"/>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a:extLst>
            <a:ext uri="{FF2B5EF4-FFF2-40B4-BE49-F238E27FC236}">
              <a16:creationId xmlns:a16="http://schemas.microsoft.com/office/drawing/2014/main" id="{6AD73600-81C5-4E0B-BC53-AA29F23C5176}"/>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a:extLst>
            <a:ext uri="{FF2B5EF4-FFF2-40B4-BE49-F238E27FC236}">
              <a16:creationId xmlns:a16="http://schemas.microsoft.com/office/drawing/2014/main" id="{1E69F442-0B1D-46F1-A2CA-3A36FF7736B7}"/>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a:extLst>
            <a:ext uri="{FF2B5EF4-FFF2-40B4-BE49-F238E27FC236}">
              <a16:creationId xmlns:a16="http://schemas.microsoft.com/office/drawing/2014/main" id="{B1E0071B-4E9F-4000-A36F-D51B69032B8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a:extLst>
            <a:ext uri="{FF2B5EF4-FFF2-40B4-BE49-F238E27FC236}">
              <a16:creationId xmlns:a16="http://schemas.microsoft.com/office/drawing/2014/main" id="{B63B6227-A895-4A41-8222-F4707F14C4BE}"/>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a:extLst>
            <a:ext uri="{FF2B5EF4-FFF2-40B4-BE49-F238E27FC236}">
              <a16:creationId xmlns:a16="http://schemas.microsoft.com/office/drawing/2014/main" id="{DB7D9604-ED36-438B-BFB2-460064C8E5AD}"/>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a:extLst>
            <a:ext uri="{FF2B5EF4-FFF2-40B4-BE49-F238E27FC236}">
              <a16:creationId xmlns:a16="http://schemas.microsoft.com/office/drawing/2014/main" id="{4C347985-0AA6-4BE5-B3A2-33A2D2E0571E}"/>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a:extLst>
            <a:ext uri="{FF2B5EF4-FFF2-40B4-BE49-F238E27FC236}">
              <a16:creationId xmlns:a16="http://schemas.microsoft.com/office/drawing/2014/main" id="{DB94CB92-2404-42BB-AEA1-4E11B2AC9971}"/>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a:extLst>
            <a:ext uri="{FF2B5EF4-FFF2-40B4-BE49-F238E27FC236}">
              <a16:creationId xmlns:a16="http://schemas.microsoft.com/office/drawing/2014/main" id="{6B847082-7F43-4DA5-8B78-7404FF49DC01}"/>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a:extLst>
            <a:ext uri="{FF2B5EF4-FFF2-40B4-BE49-F238E27FC236}">
              <a16:creationId xmlns:a16="http://schemas.microsoft.com/office/drawing/2014/main" id="{9D903739-6BDA-4247-A5F7-E870A9595A3B}"/>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7CE5EF7F-99AA-4C5D-9BB1-360BFB83655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5F93043B-5E5C-4ACF-B6D3-76B13B4E7DE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724F7B6-E0A3-4464-8C97-7D3C4F37AFD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C8A5DA9-96F8-4B2B-BA35-CFF75855C5A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6154181-3AFC-44F1-AF55-AA4329851BF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7851A989-6971-4A7A-B986-D83A29713D5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3EEA1A9E-0820-4F9D-AA71-B286AC7B51A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B5B7F19-4A80-4813-AE35-FE11A2CB3D1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BF38400-B5DC-40F4-9A63-44B2395EB02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8720F01E-43A5-49E6-8711-958C8735C9B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8303965D-0386-4098-951C-3328DADED1A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90008671-1253-405E-98BA-76DFB62E1FA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141FB606-E0CB-452D-8E52-C1A11E9A771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歳出では，人件費や公債費が増加した一方で，歳入においては市税，普通交付税および法人事業税交付金が増加したものの，臨時財政対策債が大きく減額となったため経常収支比率は</a:t>
          </a:r>
          <a:r>
            <a:rPr kumimoji="1" lang="en-US" altLang="ja-JP" sz="1100">
              <a:solidFill>
                <a:schemeClr val="dk1"/>
              </a:solidFill>
              <a:effectLst/>
              <a:latin typeface="+mn-lt"/>
              <a:ea typeface="+mn-ea"/>
              <a:cs typeface="+mn-cs"/>
            </a:rPr>
            <a:t>93.9</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％悪化した。</a:t>
          </a:r>
          <a:endParaRPr lang="ja-JP" altLang="ja-JP" sz="1400">
            <a:effectLst/>
          </a:endParaRPr>
        </a:p>
        <a:p>
          <a:r>
            <a:rPr kumimoji="1" lang="ja-JP" altLang="ja-JP" sz="1100">
              <a:solidFill>
                <a:schemeClr val="dk1"/>
              </a:solidFill>
              <a:effectLst/>
              <a:latin typeface="+mn-lt"/>
              <a:ea typeface="+mn-ea"/>
              <a:cs typeface="+mn-cs"/>
            </a:rPr>
            <a:t>今後も，人件費や公債費の増加が見込まれるため，自主財源の確保のために地域経済の活性化を図る施策を展開しつつ，さらなる経費削減に努めることにより経常収支比率の改善を図る。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60F1467F-7ADA-4027-9DC0-263DACDB4F8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BC9D158C-BA6C-47CB-A226-515F89DD11E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59EB7F1D-69D6-45D1-AB7B-E9D2998CD05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724A78BC-4A36-4AA6-A7E0-7993ABE9365C}"/>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9BD73B64-00CB-463D-A5D2-13AD55A14A09}"/>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B6EE41D7-34D3-4EEE-8470-0262429187C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913FDF7C-7F42-4AE4-B859-97EBB849A23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1A7FC897-8322-4D9D-9F5A-61D0C088CD5B}"/>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FB1A66E2-0BAA-43E3-BA8F-D725E864B67D}"/>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7CF35976-6201-407F-B253-F9E0842C1E6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68EB4AC7-5839-49DC-A3BC-D4F9B82265F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1855B5C7-4BF3-402C-BC15-653E8536A3E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6A2972AF-268B-46F5-879A-74207E993375}"/>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E2DC09BE-6A89-44AF-BD26-DF63C6390ED2}"/>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1E2FB0B4-4756-4EB2-BADA-9FC046178D9E}"/>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777F6196-BFCD-4986-8682-52CC51F5B8E4}"/>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30DDBAD0-EF22-4643-BED2-1D2DA6E50D5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64</xdr:row>
      <xdr:rowOff>57468</xdr:rowOff>
    </xdr:to>
    <xdr:cxnSp macro="">
      <xdr:nvCxnSpPr>
        <xdr:cNvPr id="129" name="直線コネクタ 128">
          <a:extLst>
            <a:ext uri="{FF2B5EF4-FFF2-40B4-BE49-F238E27FC236}">
              <a16:creationId xmlns:a16="http://schemas.microsoft.com/office/drawing/2014/main" id="{14AE1D79-E933-4EE3-9F62-11A8549A9ECC}"/>
            </a:ext>
          </a:extLst>
        </xdr:cNvPr>
        <xdr:cNvCxnSpPr/>
      </xdr:nvCxnSpPr>
      <xdr:spPr>
        <a:xfrm>
          <a:off x="4114800" y="10728643"/>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824E9DEB-A758-432A-9ABF-8871653920EF}"/>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F042099F-0A08-47BF-A10E-0118BF845E6E}"/>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64</xdr:row>
      <xdr:rowOff>27305</xdr:rowOff>
    </xdr:to>
    <xdr:cxnSp macro="">
      <xdr:nvCxnSpPr>
        <xdr:cNvPr id="132" name="直線コネクタ 131">
          <a:extLst>
            <a:ext uri="{FF2B5EF4-FFF2-40B4-BE49-F238E27FC236}">
              <a16:creationId xmlns:a16="http://schemas.microsoft.com/office/drawing/2014/main" id="{B631EBD7-BCF2-4458-A61F-7E1F38D7CE18}"/>
            </a:ext>
          </a:extLst>
        </xdr:cNvPr>
        <xdr:cNvCxnSpPr/>
      </xdr:nvCxnSpPr>
      <xdr:spPr>
        <a:xfrm flipV="1">
          <a:off x="3225800" y="1072864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24F60582-DFED-41D4-A725-70459588A765}"/>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199D744B-D843-41FB-81D6-9BFDDDFF39CC}"/>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39370</xdr:rowOff>
    </xdr:to>
    <xdr:cxnSp macro="">
      <xdr:nvCxnSpPr>
        <xdr:cNvPr id="135" name="直線コネクタ 134">
          <a:extLst>
            <a:ext uri="{FF2B5EF4-FFF2-40B4-BE49-F238E27FC236}">
              <a16:creationId xmlns:a16="http://schemas.microsoft.com/office/drawing/2014/main" id="{B754970B-54EA-4A8F-AE3E-628F63A1D5CE}"/>
            </a:ext>
          </a:extLst>
        </xdr:cNvPr>
        <xdr:cNvCxnSpPr/>
      </xdr:nvCxnSpPr>
      <xdr:spPr>
        <a:xfrm flipV="1">
          <a:off x="2336800" y="110001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7066BFB7-623D-48D4-8628-F49AD84DAA19}"/>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id="{A2180C8E-4070-4B0F-AB71-AFD7F11E48DA}"/>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78105</xdr:rowOff>
    </xdr:from>
    <xdr:to>
      <xdr:col>11</xdr:col>
      <xdr:colOff>31750</xdr:colOff>
      <xdr:row>64</xdr:row>
      <xdr:rowOff>39370</xdr:rowOff>
    </xdr:to>
    <xdr:cxnSp macro="">
      <xdr:nvCxnSpPr>
        <xdr:cNvPr id="138" name="直線コネクタ 137">
          <a:extLst>
            <a:ext uri="{FF2B5EF4-FFF2-40B4-BE49-F238E27FC236}">
              <a16:creationId xmlns:a16="http://schemas.microsoft.com/office/drawing/2014/main" id="{15D1E2FC-6658-4361-A8DA-F00A61737F44}"/>
            </a:ext>
          </a:extLst>
        </xdr:cNvPr>
        <xdr:cNvCxnSpPr/>
      </xdr:nvCxnSpPr>
      <xdr:spPr>
        <a:xfrm>
          <a:off x="1447800" y="1087945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7E5F43C7-E98B-43C9-BA69-62646C98E58B}"/>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CF7EE421-BCC2-4B25-A56A-12232A45058C}"/>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D01C414A-026D-4556-B91D-AB785E53369C}"/>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a:extLst>
            <a:ext uri="{FF2B5EF4-FFF2-40B4-BE49-F238E27FC236}">
              <a16:creationId xmlns:a16="http://schemas.microsoft.com/office/drawing/2014/main" id="{831655E0-24E9-426A-9251-3D7C56E06B84}"/>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B338ECE-6F1B-4CBD-B7A2-47BE3AFC5BF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54E7452-3A60-4B80-B1C8-7FE3866EBFD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55D0C1B-B06C-4E05-B71C-25F18F82CC8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458FAF4-D99D-4FF2-B156-AB3A77E7F3A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4724F32-0DCF-41EB-ADB2-9E0F6F4629F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8" name="楕円 147">
          <a:extLst>
            <a:ext uri="{FF2B5EF4-FFF2-40B4-BE49-F238E27FC236}">
              <a16:creationId xmlns:a16="http://schemas.microsoft.com/office/drawing/2014/main" id="{E0C73C32-1246-4E88-AF5D-05D8C888448F}"/>
            </a:ext>
          </a:extLst>
        </xdr:cNvPr>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49" name="財政構造の弾力性該当値テキスト">
          <a:extLst>
            <a:ext uri="{FF2B5EF4-FFF2-40B4-BE49-F238E27FC236}">
              <a16:creationId xmlns:a16="http://schemas.microsoft.com/office/drawing/2014/main" id="{3F5E5062-F3A0-41B8-BA5F-E5DA632FF701}"/>
            </a:ext>
          </a:extLst>
        </xdr:cNvPr>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50" name="楕円 149">
          <a:extLst>
            <a:ext uri="{FF2B5EF4-FFF2-40B4-BE49-F238E27FC236}">
              <a16:creationId xmlns:a16="http://schemas.microsoft.com/office/drawing/2014/main" id="{BA5A8DA6-3482-437D-B9CE-D20654E0174A}"/>
            </a:ext>
          </a:extLst>
        </xdr:cNvPr>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134320</xdr:rowOff>
    </xdr:from>
    <xdr:ext cx="736600" cy="259045"/>
    <xdr:sp macro="" textlink="">
      <xdr:nvSpPr>
        <xdr:cNvPr id="151" name="テキスト ボックス 150">
          <a:extLst>
            <a:ext uri="{FF2B5EF4-FFF2-40B4-BE49-F238E27FC236}">
              <a16:creationId xmlns:a16="http://schemas.microsoft.com/office/drawing/2014/main" id="{88620EAE-D6D9-46FA-91A8-0315DE24E977}"/>
            </a:ext>
          </a:extLst>
        </xdr:cNvPr>
        <xdr:cNvSpPr txBox="1"/>
      </xdr:nvSpPr>
      <xdr:spPr>
        <a:xfrm>
          <a:off x="3733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2" name="楕円 151">
          <a:extLst>
            <a:ext uri="{FF2B5EF4-FFF2-40B4-BE49-F238E27FC236}">
              <a16:creationId xmlns:a16="http://schemas.microsoft.com/office/drawing/2014/main" id="{285CD599-2A32-4D26-AB7C-D592F36DB4E8}"/>
            </a:ext>
          </a:extLst>
        </xdr:cNvPr>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3" name="テキスト ボックス 152">
          <a:extLst>
            <a:ext uri="{FF2B5EF4-FFF2-40B4-BE49-F238E27FC236}">
              <a16:creationId xmlns:a16="http://schemas.microsoft.com/office/drawing/2014/main" id="{EE0A7FC2-7709-4F3B-8A94-E0FDA8599E55}"/>
            </a:ext>
          </a:extLst>
        </xdr:cNvPr>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a:extLst>
            <a:ext uri="{FF2B5EF4-FFF2-40B4-BE49-F238E27FC236}">
              <a16:creationId xmlns:a16="http://schemas.microsoft.com/office/drawing/2014/main" id="{79A6EDB3-DC8D-4E6B-8681-F5FFA19137EF}"/>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5" name="テキスト ボックス 154">
          <a:extLst>
            <a:ext uri="{FF2B5EF4-FFF2-40B4-BE49-F238E27FC236}">
              <a16:creationId xmlns:a16="http://schemas.microsoft.com/office/drawing/2014/main" id="{9B05339D-CF2B-47EC-9C65-2960B7BA23E1}"/>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6" name="楕円 155">
          <a:extLst>
            <a:ext uri="{FF2B5EF4-FFF2-40B4-BE49-F238E27FC236}">
              <a16:creationId xmlns:a16="http://schemas.microsoft.com/office/drawing/2014/main" id="{997388F8-CE92-4342-A252-02D8B4501830}"/>
            </a:ext>
          </a:extLst>
        </xdr:cNvPr>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57" name="テキスト ボックス 156">
          <a:extLst>
            <a:ext uri="{FF2B5EF4-FFF2-40B4-BE49-F238E27FC236}">
              <a16:creationId xmlns:a16="http://schemas.microsoft.com/office/drawing/2014/main" id="{091F4EC7-9AB0-49E1-902B-30962F771947}"/>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41B90A93-534A-48C4-90A3-13BA831AC61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281DBC66-0D63-4F28-80D9-77FB6283B1A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C9F67BD9-098C-477A-8F83-7CADE314EBF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D2D50ED1-3AA5-4FB1-9231-366922831FD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37045009-397B-4911-9E67-20AEF282C79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B2246E06-B8F6-4246-A02A-285040565AF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132F760-C9C7-45C2-B0A3-1F39396EB32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5B862F0A-BCE7-4E7F-A456-9B254B4E564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9D1BC999-8C52-408F-A1D6-20D9004E927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D299DC20-B8AA-4875-8A3F-DC7579C9A39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E47B1B1A-F114-4511-955E-E84DD3F96DF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D06BE581-AE3F-4526-9E4E-6921625CB54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91C54236-E8A1-46B9-AD68-B793889654E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人口１人当たり人件費・物件費等決算額は昨年度と比較すると，人件費や維持補修費の伸びにより微増しており，類似団体内平均を上回っている。</a:t>
          </a:r>
          <a:endParaRPr lang="ja-JP" altLang="ja-JP" sz="1400">
            <a:effectLst/>
          </a:endParaRPr>
        </a:p>
        <a:p>
          <a:r>
            <a:rPr kumimoji="1" lang="ja-JP" altLang="ja-JP" sz="1100">
              <a:solidFill>
                <a:schemeClr val="dk1"/>
              </a:solidFill>
              <a:effectLst/>
              <a:latin typeface="+mn-lt"/>
              <a:ea typeface="+mn-ea"/>
              <a:cs typeface="+mn-cs"/>
            </a:rPr>
            <a:t>今後とも，公共施設の維持管理を含めて，積極的に指定管理者制度・民間委託を活用し，コストの低減に努める。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D45FB8E-E7C1-4BB5-9126-E49CB465CD3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46559F41-EF18-4290-BF1F-7AC374F8806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465AC201-4BA4-424A-80A3-0EE5B127BD1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2592F942-A171-4BFA-8C75-2141D52B4A7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7A981282-4AAC-43C6-AD05-110990ED002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24404895-81B7-44D0-B560-03645FE23CFD}"/>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F4BAEF27-AA5E-49B0-8A41-1F6A072F6BA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D9C7E8FF-E1D1-4ED1-B0E4-26DBECE289F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1ACC3E33-BE45-417C-9955-102B587416A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D8C688BD-2662-42B8-AD8D-AB0D2A812B3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66D34558-307E-41AC-9AD8-AA1FE138C325}"/>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743A1E68-896B-4921-9D49-16042061EF9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56CF90A5-7C81-4EE1-831A-FB59AEC9AD38}"/>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34527E9F-B2C9-4F63-80A6-00BAC735A3AA}"/>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7CA7F3B4-F4C5-4F5F-B3AA-D1DFA352C874}"/>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E66FF68F-334B-4EEF-8930-DE52AC82300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CF222611-546B-411E-AEBC-FB4A501A259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8A8E53B9-7A91-4B4F-A77E-58D29AD0D8D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B1D56D78-3577-4BD3-ACA6-2A0803DFEAA3}"/>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55893B98-D2A6-42D1-8084-9FF51AAE976A}"/>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94D1E814-D18E-4634-944F-38C5AEB78C1C}"/>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37959F32-627A-4635-8015-8A3B2642B6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3749C19C-B925-479D-920A-7474D6CE7C0C}"/>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136641</xdr:rowOff>
    </xdr:from>
    <xdr:to>
      <xdr:col>23</xdr:col>
      <xdr:colOff>133350</xdr:colOff>
      <xdr:row>81</xdr:row>
      <xdr:rowOff>143963</xdr:rowOff>
    </xdr:to>
    <xdr:cxnSp macro="">
      <xdr:nvCxnSpPr>
        <xdr:cNvPr id="194" name="直線コネクタ 193">
          <a:extLst>
            <a:ext uri="{FF2B5EF4-FFF2-40B4-BE49-F238E27FC236}">
              <a16:creationId xmlns:a16="http://schemas.microsoft.com/office/drawing/2014/main" id="{43C24465-C2A5-4C58-A79F-1382A51CC29B}"/>
            </a:ext>
          </a:extLst>
        </xdr:cNvPr>
        <xdr:cNvCxnSpPr/>
      </xdr:nvCxnSpPr>
      <xdr:spPr>
        <a:xfrm>
          <a:off x="4114800" y="14024091"/>
          <a:ext cx="8382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C70011BD-3593-4831-9717-8F3BE8C1C313}"/>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2C642335-A00B-485F-A73B-C98A71DF5575}"/>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130412</xdr:rowOff>
    </xdr:from>
    <xdr:to>
      <xdr:col>19</xdr:col>
      <xdr:colOff>133350</xdr:colOff>
      <xdr:row>81</xdr:row>
      <xdr:rowOff>136641</xdr:rowOff>
    </xdr:to>
    <xdr:cxnSp macro="">
      <xdr:nvCxnSpPr>
        <xdr:cNvPr id="197" name="直線コネクタ 196">
          <a:extLst>
            <a:ext uri="{FF2B5EF4-FFF2-40B4-BE49-F238E27FC236}">
              <a16:creationId xmlns:a16="http://schemas.microsoft.com/office/drawing/2014/main" id="{792D3DFD-F189-4B31-B558-33B7AD48CE6E}"/>
            </a:ext>
          </a:extLst>
        </xdr:cNvPr>
        <xdr:cNvCxnSpPr/>
      </xdr:nvCxnSpPr>
      <xdr:spPr>
        <a:xfrm>
          <a:off x="3225800" y="1401786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F9C9D551-2F57-422C-8F55-8893BF415B2D}"/>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945FEB30-93BF-473D-A966-FF4ACE6C5574}"/>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72042</xdr:rowOff>
    </xdr:from>
    <xdr:to>
      <xdr:col>15</xdr:col>
      <xdr:colOff>82550</xdr:colOff>
      <xdr:row>81</xdr:row>
      <xdr:rowOff>130412</xdr:rowOff>
    </xdr:to>
    <xdr:cxnSp macro="">
      <xdr:nvCxnSpPr>
        <xdr:cNvPr id="200" name="直線コネクタ 199">
          <a:extLst>
            <a:ext uri="{FF2B5EF4-FFF2-40B4-BE49-F238E27FC236}">
              <a16:creationId xmlns:a16="http://schemas.microsoft.com/office/drawing/2014/main" id="{A30AAB36-0241-4934-B3FD-84EC76A23BA0}"/>
            </a:ext>
          </a:extLst>
        </xdr:cNvPr>
        <xdr:cNvCxnSpPr/>
      </xdr:nvCxnSpPr>
      <xdr:spPr>
        <a:xfrm>
          <a:off x="2336800" y="13959492"/>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BC048988-4903-45DA-8D10-3345DFFA95BF}"/>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28263E74-480A-4CE8-B24A-F470F12412AD}"/>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52504</xdr:rowOff>
    </xdr:from>
    <xdr:to>
      <xdr:col>11</xdr:col>
      <xdr:colOff>31750</xdr:colOff>
      <xdr:row>81</xdr:row>
      <xdr:rowOff>72042</xdr:rowOff>
    </xdr:to>
    <xdr:cxnSp macro="">
      <xdr:nvCxnSpPr>
        <xdr:cNvPr id="203" name="直線コネクタ 202">
          <a:extLst>
            <a:ext uri="{FF2B5EF4-FFF2-40B4-BE49-F238E27FC236}">
              <a16:creationId xmlns:a16="http://schemas.microsoft.com/office/drawing/2014/main" id="{B3A15A99-F122-4246-A864-B270043297C8}"/>
            </a:ext>
          </a:extLst>
        </xdr:cNvPr>
        <xdr:cNvCxnSpPr/>
      </xdr:nvCxnSpPr>
      <xdr:spPr>
        <a:xfrm>
          <a:off x="1447800" y="13939954"/>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5A8CBD31-C04A-4226-A979-8B7902DA9021}"/>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id="{79ECEAF7-AE25-4C7A-80E8-F41BEA9E4378}"/>
            </a:ext>
          </a:extLst>
        </xdr:cNvPr>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31032EE-65D5-4226-9113-3556AC374804}"/>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id="{9A0ED7D9-09FD-400D-B7C0-8D821BF4B243}"/>
            </a:ext>
          </a:extLst>
        </xdr:cNvPr>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E481C53-902F-4491-8397-5410CCACABA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9F92240-759D-46A3-818E-0A5BC29E549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3E4D864-2745-4ACB-86B7-37D05242A19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EF54CE9-0BF1-4F49-BFF4-31092CD3F43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41DE052-E61F-4A72-B4E2-CAE416D7273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93163</xdr:rowOff>
    </xdr:from>
    <xdr:to>
      <xdr:col>23</xdr:col>
      <xdr:colOff>184150</xdr:colOff>
      <xdr:row>82</xdr:row>
      <xdr:rowOff>23313</xdr:rowOff>
    </xdr:to>
    <xdr:sp macro="" textlink="">
      <xdr:nvSpPr>
        <xdr:cNvPr id="213" name="楕円 212">
          <a:extLst>
            <a:ext uri="{FF2B5EF4-FFF2-40B4-BE49-F238E27FC236}">
              <a16:creationId xmlns:a16="http://schemas.microsoft.com/office/drawing/2014/main" id="{915D230D-4751-4227-B67E-6EB412883A3F}"/>
            </a:ext>
          </a:extLst>
        </xdr:cNvPr>
        <xdr:cNvSpPr/>
      </xdr:nvSpPr>
      <xdr:spPr>
        <a:xfrm>
          <a:off x="4902200" y="139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65240</xdr:rowOff>
    </xdr:from>
    <xdr:ext cx="762000" cy="259045"/>
    <xdr:sp macro="" textlink="">
      <xdr:nvSpPr>
        <xdr:cNvPr id="214" name="人件費・物件費等の状況該当値テキスト">
          <a:extLst>
            <a:ext uri="{FF2B5EF4-FFF2-40B4-BE49-F238E27FC236}">
              <a16:creationId xmlns:a16="http://schemas.microsoft.com/office/drawing/2014/main" id="{C7B4DEEF-5DEB-40DF-B322-04680A866955}"/>
            </a:ext>
          </a:extLst>
        </xdr:cNvPr>
        <xdr:cNvSpPr txBox="1"/>
      </xdr:nvSpPr>
      <xdr:spPr>
        <a:xfrm>
          <a:off x="5041900" y="1395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85841</xdr:rowOff>
    </xdr:from>
    <xdr:to>
      <xdr:col>19</xdr:col>
      <xdr:colOff>184150</xdr:colOff>
      <xdr:row>82</xdr:row>
      <xdr:rowOff>15991</xdr:rowOff>
    </xdr:to>
    <xdr:sp macro="" textlink="">
      <xdr:nvSpPr>
        <xdr:cNvPr id="215" name="楕円 214">
          <a:extLst>
            <a:ext uri="{FF2B5EF4-FFF2-40B4-BE49-F238E27FC236}">
              <a16:creationId xmlns:a16="http://schemas.microsoft.com/office/drawing/2014/main" id="{8D95E982-568D-4F2F-A5C0-5C7D237757E2}"/>
            </a:ext>
          </a:extLst>
        </xdr:cNvPr>
        <xdr:cNvSpPr/>
      </xdr:nvSpPr>
      <xdr:spPr>
        <a:xfrm>
          <a:off x="4064000" y="139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768</xdr:rowOff>
    </xdr:from>
    <xdr:ext cx="736600" cy="259045"/>
    <xdr:sp macro="" textlink="">
      <xdr:nvSpPr>
        <xdr:cNvPr id="216" name="テキスト ボックス 215">
          <a:extLst>
            <a:ext uri="{FF2B5EF4-FFF2-40B4-BE49-F238E27FC236}">
              <a16:creationId xmlns:a16="http://schemas.microsoft.com/office/drawing/2014/main" id="{53BFC56A-5FCF-4E1F-9B7C-ED9BE2E44121}"/>
            </a:ext>
          </a:extLst>
        </xdr:cNvPr>
        <xdr:cNvSpPr txBox="1"/>
      </xdr:nvSpPr>
      <xdr:spPr>
        <a:xfrm>
          <a:off x="3733800" y="1405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79612</xdr:rowOff>
    </xdr:from>
    <xdr:to>
      <xdr:col>15</xdr:col>
      <xdr:colOff>133350</xdr:colOff>
      <xdr:row>82</xdr:row>
      <xdr:rowOff>9762</xdr:rowOff>
    </xdr:to>
    <xdr:sp macro="" textlink="">
      <xdr:nvSpPr>
        <xdr:cNvPr id="217" name="楕円 216">
          <a:extLst>
            <a:ext uri="{FF2B5EF4-FFF2-40B4-BE49-F238E27FC236}">
              <a16:creationId xmlns:a16="http://schemas.microsoft.com/office/drawing/2014/main" id="{8C01D69C-9D93-423D-9AC9-E41C3707506D}"/>
            </a:ext>
          </a:extLst>
        </xdr:cNvPr>
        <xdr:cNvSpPr/>
      </xdr:nvSpPr>
      <xdr:spPr>
        <a:xfrm>
          <a:off x="3175000" y="139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19939</xdr:rowOff>
    </xdr:from>
    <xdr:ext cx="762000" cy="259045"/>
    <xdr:sp macro="" textlink="">
      <xdr:nvSpPr>
        <xdr:cNvPr id="218" name="テキスト ボックス 217">
          <a:extLst>
            <a:ext uri="{FF2B5EF4-FFF2-40B4-BE49-F238E27FC236}">
              <a16:creationId xmlns:a16="http://schemas.microsoft.com/office/drawing/2014/main" id="{8070F7D8-0495-423A-A255-60612DD9BD1D}"/>
            </a:ext>
          </a:extLst>
        </xdr:cNvPr>
        <xdr:cNvSpPr txBox="1"/>
      </xdr:nvSpPr>
      <xdr:spPr>
        <a:xfrm>
          <a:off x="2844800" y="1373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21242</xdr:rowOff>
    </xdr:from>
    <xdr:to>
      <xdr:col>11</xdr:col>
      <xdr:colOff>82550</xdr:colOff>
      <xdr:row>81</xdr:row>
      <xdr:rowOff>122842</xdr:rowOff>
    </xdr:to>
    <xdr:sp macro="" textlink="">
      <xdr:nvSpPr>
        <xdr:cNvPr id="219" name="楕円 218">
          <a:extLst>
            <a:ext uri="{FF2B5EF4-FFF2-40B4-BE49-F238E27FC236}">
              <a16:creationId xmlns:a16="http://schemas.microsoft.com/office/drawing/2014/main" id="{3945A85E-BB32-4F4A-972E-2E8D7B3973AD}"/>
            </a:ext>
          </a:extLst>
        </xdr:cNvPr>
        <xdr:cNvSpPr/>
      </xdr:nvSpPr>
      <xdr:spPr>
        <a:xfrm>
          <a:off x="2286000" y="139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107619</xdr:rowOff>
    </xdr:from>
    <xdr:ext cx="762000" cy="259045"/>
    <xdr:sp macro="" textlink="">
      <xdr:nvSpPr>
        <xdr:cNvPr id="220" name="テキスト ボックス 219">
          <a:extLst>
            <a:ext uri="{FF2B5EF4-FFF2-40B4-BE49-F238E27FC236}">
              <a16:creationId xmlns:a16="http://schemas.microsoft.com/office/drawing/2014/main" id="{9DA2755A-7284-467E-A9E8-2837ECBA4C7A}"/>
            </a:ext>
          </a:extLst>
        </xdr:cNvPr>
        <xdr:cNvSpPr txBox="1"/>
      </xdr:nvSpPr>
      <xdr:spPr>
        <a:xfrm>
          <a:off x="1955800" y="139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1704</xdr:rowOff>
    </xdr:from>
    <xdr:to>
      <xdr:col>7</xdr:col>
      <xdr:colOff>31750</xdr:colOff>
      <xdr:row>81</xdr:row>
      <xdr:rowOff>103304</xdr:rowOff>
    </xdr:to>
    <xdr:sp macro="" textlink="">
      <xdr:nvSpPr>
        <xdr:cNvPr id="221" name="楕円 220">
          <a:extLst>
            <a:ext uri="{FF2B5EF4-FFF2-40B4-BE49-F238E27FC236}">
              <a16:creationId xmlns:a16="http://schemas.microsoft.com/office/drawing/2014/main" id="{2106B00A-7A4F-435C-95D7-B8FF3E5C6CDE}"/>
            </a:ext>
          </a:extLst>
        </xdr:cNvPr>
        <xdr:cNvSpPr/>
      </xdr:nvSpPr>
      <xdr:spPr>
        <a:xfrm>
          <a:off x="1397000" y="138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88081</xdr:rowOff>
    </xdr:from>
    <xdr:ext cx="762000" cy="259045"/>
    <xdr:sp macro="" textlink="">
      <xdr:nvSpPr>
        <xdr:cNvPr id="222" name="テキスト ボックス 221">
          <a:extLst>
            <a:ext uri="{FF2B5EF4-FFF2-40B4-BE49-F238E27FC236}">
              <a16:creationId xmlns:a16="http://schemas.microsoft.com/office/drawing/2014/main" id="{188FBA5A-1930-47B1-B7A0-23B2F8698B69}"/>
            </a:ext>
          </a:extLst>
        </xdr:cNvPr>
        <xdr:cNvSpPr txBox="1"/>
      </xdr:nvSpPr>
      <xdr:spPr>
        <a:xfrm>
          <a:off x="1066800" y="1397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82F8F8A1-6514-44B5-AA47-A61CA724F54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A90E23B2-DA3E-4E60-9382-981E0F23CA2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6D1A8952-7765-476D-9EB7-457E5F33056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E7FB49BA-E8B3-411A-9343-B855A36C0A6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49B5D96-A188-44F3-AF39-749AD5D1380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614A0772-003A-4DA3-A026-7CDF75000D7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F1F85D6F-6099-44B0-8C46-2964848ACF2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472A879-E984-4FDF-A4BE-51E92DA1495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95BF9D1D-BD68-441D-B01D-58FE777FB48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5FDAF419-1035-41C5-8025-67FDE2D9D58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7347FEF2-D263-431F-90FC-48E7222CFA0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1307A5E4-8671-4F99-B8BB-CF41DF03022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9AC31AD1-5C22-4D51-B7CB-08677FF2C83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）は昨年度より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ポイント減少しているものの，類似団体内平均値より高い水準で推移している。</a:t>
          </a:r>
          <a:endParaRPr lang="ja-JP" altLang="ja-JP" sz="1400">
            <a:effectLst/>
          </a:endParaRPr>
        </a:p>
        <a:p>
          <a:r>
            <a:rPr kumimoji="1" lang="ja-JP" altLang="ja-JP" sz="1100">
              <a:solidFill>
                <a:schemeClr val="dk1"/>
              </a:solidFill>
              <a:effectLst/>
              <a:latin typeface="+mn-lt"/>
              <a:ea typeface="+mn-ea"/>
              <a:cs typeface="+mn-cs"/>
            </a:rPr>
            <a:t>引き続き年齢別職員構成の適正化と総人件費の縮減に努める。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389FB4FC-5BD5-4DBD-93CA-1AC79EFAE4C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208E717B-6CB9-4E71-80B5-C1AE2D2EDCE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7014C052-68CF-4933-BD86-D7830BFA9B3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E03CA407-98F9-41F5-A5D5-E502F4A580E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25F6141E-356C-4B87-9849-979BACCEBAC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8E017E73-ABA4-46E3-B28C-F7C366EDE41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37C2243F-29C9-44B4-AEF4-AC43AC810B2E}"/>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F495240C-B201-4927-9805-4343EB8D74BB}"/>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2C74693-13DA-4679-97B0-81408598FB48}"/>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9F788E99-0CE7-4B22-8C04-B71B4A9824A3}"/>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92A4B547-2ECF-4179-B696-6A059D37106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18F5E685-D6BF-4685-B5A0-4BDCDBB46438}"/>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EA2A3B52-E301-4679-AA72-76FCA72F5D3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7991F39D-4C21-4615-8C4E-36C687A2EB2C}"/>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77DF62E3-AAA4-4AE7-A196-11F701BF0D6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4C828D51-4DDD-426C-8D55-06340EB94D8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C0DF186-847A-465A-BD23-1DD4F893570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A4104158-2BE8-4F12-ABCE-BB7E218302E5}"/>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368E39BD-932C-471E-91A1-FBDB09BA9605}"/>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7DB36EA9-C2E5-4853-9AF6-2BC52EF92F77}"/>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E6FB526B-392D-43D9-B0D8-81F607848E66}"/>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23BFC6ED-CA4B-4018-A666-553C4A93B977}"/>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82550</xdr:rowOff>
    </xdr:to>
    <xdr:cxnSp macro="">
      <xdr:nvCxnSpPr>
        <xdr:cNvPr id="258" name="直線コネクタ 257">
          <a:extLst>
            <a:ext uri="{FF2B5EF4-FFF2-40B4-BE49-F238E27FC236}">
              <a16:creationId xmlns:a16="http://schemas.microsoft.com/office/drawing/2014/main" id="{7F36C59F-9082-43F4-A420-20BDEBF2AA44}"/>
            </a:ext>
          </a:extLst>
        </xdr:cNvPr>
        <xdr:cNvCxnSpPr/>
      </xdr:nvCxnSpPr>
      <xdr:spPr>
        <a:xfrm flipV="1">
          <a:off x="16179800" y="144671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91B3A177-1116-4C27-A5F0-CCDC502DC6E1}"/>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C90FC3E7-F9E5-454B-85AC-FA752AA21A4E}"/>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1" name="直線コネクタ 260">
          <a:extLst>
            <a:ext uri="{FF2B5EF4-FFF2-40B4-BE49-F238E27FC236}">
              <a16:creationId xmlns:a16="http://schemas.microsoft.com/office/drawing/2014/main" id="{241E00A4-7B5A-46E1-A01C-8FBA393B219F}"/>
            </a:ext>
          </a:extLst>
        </xdr:cNvPr>
        <xdr:cNvCxnSpPr/>
      </xdr:nvCxnSpPr>
      <xdr:spPr>
        <a:xfrm>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1C96D257-73D5-4843-B94B-116F69646FC4}"/>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A463CA66-EBE9-4D95-A939-D2059CF58C1C}"/>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82550</xdr:rowOff>
    </xdr:to>
    <xdr:cxnSp macro="">
      <xdr:nvCxnSpPr>
        <xdr:cNvPr id="264" name="直線コネクタ 263">
          <a:extLst>
            <a:ext uri="{FF2B5EF4-FFF2-40B4-BE49-F238E27FC236}">
              <a16:creationId xmlns:a16="http://schemas.microsoft.com/office/drawing/2014/main" id="{5735A614-5DB5-455D-A241-74C285FFC974}"/>
            </a:ext>
          </a:extLst>
        </xdr:cNvPr>
        <xdr:cNvCxnSpPr/>
      </xdr:nvCxnSpPr>
      <xdr:spPr>
        <a:xfrm flipV="1">
          <a:off x="14401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A0002514-5CA0-46F4-9B52-ED2AF26A5A3F}"/>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id="{3923C800-7491-44BA-82D6-A88019897642}"/>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82550</xdr:rowOff>
    </xdr:to>
    <xdr:cxnSp macro="">
      <xdr:nvCxnSpPr>
        <xdr:cNvPr id="267" name="直線コネクタ 266">
          <a:extLst>
            <a:ext uri="{FF2B5EF4-FFF2-40B4-BE49-F238E27FC236}">
              <a16:creationId xmlns:a16="http://schemas.microsoft.com/office/drawing/2014/main" id="{2A06BCC6-3E8E-48EC-9A1B-B814029ACB4A}"/>
            </a:ext>
          </a:extLst>
        </xdr:cNvPr>
        <xdr:cNvCxnSpPr/>
      </xdr:nvCxnSpPr>
      <xdr:spPr>
        <a:xfrm>
          <a:off x="13512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290A34EC-C285-4CE9-9B84-428388BC8B61}"/>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a:extLst>
            <a:ext uri="{FF2B5EF4-FFF2-40B4-BE49-F238E27FC236}">
              <a16:creationId xmlns:a16="http://schemas.microsoft.com/office/drawing/2014/main" id="{AA4903C0-88B3-44B8-8597-B3B871047B45}"/>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13F02716-8B1F-473F-9BA3-A2466C58448E}"/>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6B8C74FD-0487-43A6-B02F-3F297EE8409C}"/>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F4BE5D9-7114-4ABA-880F-ECA6D1FCE7E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FFF710D-1016-42BD-9045-E171627150E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38B91C3-43DB-4531-A5CA-A0A2517E184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B4320CE-BFDB-4DF0-A439-D2551D0545E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985A007-4BC7-45DF-9DD5-A12EDB62A81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7" name="楕円 276">
          <a:extLst>
            <a:ext uri="{FF2B5EF4-FFF2-40B4-BE49-F238E27FC236}">
              <a16:creationId xmlns:a16="http://schemas.microsoft.com/office/drawing/2014/main" id="{EE047654-84BA-4D11-BFEC-AD2C9A239188}"/>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158041</xdr:rowOff>
    </xdr:from>
    <xdr:ext cx="762000" cy="259045"/>
    <xdr:sp macro="" textlink="">
      <xdr:nvSpPr>
        <xdr:cNvPr id="278" name="給与水準   （国との比較）該当値テキスト">
          <a:extLst>
            <a:ext uri="{FF2B5EF4-FFF2-40B4-BE49-F238E27FC236}">
              <a16:creationId xmlns:a16="http://schemas.microsoft.com/office/drawing/2014/main" id="{878AE515-0128-41D1-AB8D-07C828669D45}"/>
            </a:ext>
          </a:extLst>
        </xdr:cNvPr>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9" name="楕円 278">
          <a:extLst>
            <a:ext uri="{FF2B5EF4-FFF2-40B4-BE49-F238E27FC236}">
              <a16:creationId xmlns:a16="http://schemas.microsoft.com/office/drawing/2014/main" id="{C5106790-42BC-4CF5-AB14-FEDF49103AE5}"/>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0" name="テキスト ボックス 279">
          <a:extLst>
            <a:ext uri="{FF2B5EF4-FFF2-40B4-BE49-F238E27FC236}">
              <a16:creationId xmlns:a16="http://schemas.microsoft.com/office/drawing/2014/main" id="{783D0C9C-FF69-4EC6-B155-AFFDD1DB93C4}"/>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1" name="楕円 280">
          <a:extLst>
            <a:ext uri="{FF2B5EF4-FFF2-40B4-BE49-F238E27FC236}">
              <a16:creationId xmlns:a16="http://schemas.microsoft.com/office/drawing/2014/main" id="{4FE5F871-29B0-44D3-872A-956604A24B8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2" name="テキスト ボックス 281">
          <a:extLst>
            <a:ext uri="{FF2B5EF4-FFF2-40B4-BE49-F238E27FC236}">
              <a16:creationId xmlns:a16="http://schemas.microsoft.com/office/drawing/2014/main" id="{19C6C565-0EE7-476B-86C7-451615F553FF}"/>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3" name="楕円 282">
          <a:extLst>
            <a:ext uri="{FF2B5EF4-FFF2-40B4-BE49-F238E27FC236}">
              <a16:creationId xmlns:a16="http://schemas.microsoft.com/office/drawing/2014/main" id="{93004196-2283-4D32-9156-A8C433FE0FCC}"/>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4" name="テキスト ボックス 283">
          <a:extLst>
            <a:ext uri="{FF2B5EF4-FFF2-40B4-BE49-F238E27FC236}">
              <a16:creationId xmlns:a16="http://schemas.microsoft.com/office/drawing/2014/main" id="{862E2C2C-9F22-4FC2-8F3F-7C6B848CA5AA}"/>
            </a:ext>
          </a:extLst>
        </xdr:cNvPr>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5" name="楕円 284">
          <a:extLst>
            <a:ext uri="{FF2B5EF4-FFF2-40B4-BE49-F238E27FC236}">
              <a16:creationId xmlns:a16="http://schemas.microsoft.com/office/drawing/2014/main" id="{2254BDF1-8E3E-490E-ADCE-C2F3BB48B3B8}"/>
            </a:ext>
          </a:extLst>
        </xdr:cNvPr>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86" name="テキスト ボックス 285">
          <a:extLst>
            <a:ext uri="{FF2B5EF4-FFF2-40B4-BE49-F238E27FC236}">
              <a16:creationId xmlns:a16="http://schemas.microsoft.com/office/drawing/2014/main" id="{BD1C9247-641E-4EFB-8A01-99ED6A907E79}"/>
            </a:ext>
          </a:extLst>
        </xdr:cNvPr>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C63FC5E3-5D78-4E1D-98EC-41C872D61B2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40C24C8A-EE83-41CB-B300-6E54D08DD8E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9283F1EA-60FD-43B1-83FE-50C82150992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21A33FAD-3BE9-4265-8D66-547945AC798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9CF6D33F-6D7D-4031-A8C7-6C9CCEE9323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F603B53-C60A-4D52-93B2-E5BFC2C2E87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ACE4D376-5E9B-438C-9199-84EF990875D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DD6A16A-6CF6-4669-8E98-8CC9856E838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E584D189-C4E8-4212-91C2-FB6FC1C8078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AABDC8BE-66EE-4917-B818-DF6F0BF7D66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9CA47D95-1AEA-42D8-9B49-B93F9C51E66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DC32B991-F28D-4BBD-96A7-AE13E7DA19D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52DD85F3-3718-481C-A735-88E01179D1D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名瀬地区，住用地区，笠利地区において総合支所方式を採用していることや，生活保護事務従事職員，空港管理事務所職員等を配置していること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今後とも，より効果的・効率的な行政サービスを提供するため，公共施設及び事務事業における指定管理者制度の導入や民間委託を積極的に推進するとともに，</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による業務効率化を図ることにより，適切な定員管理に努める。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11451E9-1D72-4745-8D98-E7E4944B8A4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E7F5E727-C3A0-4BB5-8B85-BA39A776634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503D06D6-9874-40CB-81D9-F39B368FD2C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FEA2906-684B-4AA3-9E60-7A8FD1A2834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4085D94F-033D-4BF0-8A9C-55611494940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B005CB1A-526B-45EC-BEA3-8FE35ED04A7B}"/>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7FDFBCF-89DA-45A9-9FD5-0AE8B81D6F1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38AB3DCE-68DA-47CD-8FB4-5FF32D40A8F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3E3B6AB-784E-48AB-AE3E-9CCB050DFD6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E7A332F-98DC-4D54-82FD-829E1E579A0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68A9860F-AB0D-4B0D-92AD-0B42786BE0E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C56D6757-E9D8-4669-8A37-6B60C25286B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4C7F3010-D287-4691-BD22-204F97A3D46B}"/>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14978D30-1EFA-4606-8D0D-8E76F55DC04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878BC6A7-B48F-498C-9785-DAED6DEF415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7AA2F082-69CC-4100-BCAA-12DF4BDF433C}"/>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EEBA1A12-E33C-4B89-AAF6-16FDF83985B6}"/>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CADE7609-5C0F-4B4E-BF43-AB362CE1050A}"/>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648A3AEC-E8A9-44A0-9755-E3D254CF2995}"/>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85E0549F-0E02-463C-B63E-2BB22AEF207A}"/>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21654</xdr:rowOff>
    </xdr:from>
    <xdr:to>
      <xdr:col>81</xdr:col>
      <xdr:colOff>44450</xdr:colOff>
      <xdr:row>61</xdr:row>
      <xdr:rowOff>33317</xdr:rowOff>
    </xdr:to>
    <xdr:cxnSp macro="">
      <xdr:nvCxnSpPr>
        <xdr:cNvPr id="320" name="直線コネクタ 319">
          <a:extLst>
            <a:ext uri="{FF2B5EF4-FFF2-40B4-BE49-F238E27FC236}">
              <a16:creationId xmlns:a16="http://schemas.microsoft.com/office/drawing/2014/main" id="{71195E9D-43A5-4579-AD35-FAB6C648D850}"/>
            </a:ext>
          </a:extLst>
        </xdr:cNvPr>
        <xdr:cNvCxnSpPr/>
      </xdr:nvCxnSpPr>
      <xdr:spPr>
        <a:xfrm>
          <a:off x="16179800" y="10480104"/>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7B747F8B-4E2F-45E4-B43F-3DF8B470D368}"/>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4C03FAB4-9AAC-42DD-AF31-3CEF6065B13E}"/>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16425</xdr:rowOff>
    </xdr:from>
    <xdr:to>
      <xdr:col>77</xdr:col>
      <xdr:colOff>44450</xdr:colOff>
      <xdr:row>61</xdr:row>
      <xdr:rowOff>21654</xdr:rowOff>
    </xdr:to>
    <xdr:cxnSp macro="">
      <xdr:nvCxnSpPr>
        <xdr:cNvPr id="323" name="直線コネクタ 322">
          <a:extLst>
            <a:ext uri="{FF2B5EF4-FFF2-40B4-BE49-F238E27FC236}">
              <a16:creationId xmlns:a16="http://schemas.microsoft.com/office/drawing/2014/main" id="{F094DE2D-C69D-45F6-9F90-A3D1BD4A0E3C}"/>
            </a:ext>
          </a:extLst>
        </xdr:cNvPr>
        <xdr:cNvCxnSpPr/>
      </xdr:nvCxnSpPr>
      <xdr:spPr>
        <a:xfrm>
          <a:off x="15290800" y="10474875"/>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5008EC4C-8257-4E97-B6E4-D727883C76BC}"/>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E5326FD7-0E29-448C-BF6C-4B27FCA1FEAA}"/>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4360</xdr:rowOff>
    </xdr:from>
    <xdr:to>
      <xdr:col>72</xdr:col>
      <xdr:colOff>203200</xdr:colOff>
      <xdr:row>61</xdr:row>
      <xdr:rowOff>16425</xdr:rowOff>
    </xdr:to>
    <xdr:cxnSp macro="">
      <xdr:nvCxnSpPr>
        <xdr:cNvPr id="326" name="直線コネクタ 325">
          <a:extLst>
            <a:ext uri="{FF2B5EF4-FFF2-40B4-BE49-F238E27FC236}">
              <a16:creationId xmlns:a16="http://schemas.microsoft.com/office/drawing/2014/main" id="{5A7307F3-1E20-4DEA-982A-AE6A77347673}"/>
            </a:ext>
          </a:extLst>
        </xdr:cNvPr>
        <xdr:cNvCxnSpPr/>
      </xdr:nvCxnSpPr>
      <xdr:spPr>
        <a:xfrm>
          <a:off x="14401800" y="104628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3E5F693E-C39C-4913-8794-02BE3DF32C64}"/>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a:extLst>
            <a:ext uri="{FF2B5EF4-FFF2-40B4-BE49-F238E27FC236}">
              <a16:creationId xmlns:a16="http://schemas.microsoft.com/office/drawing/2014/main" id="{C2B558E8-84F0-4714-9E64-F7235239CB67}"/>
            </a:ext>
          </a:extLst>
        </xdr:cNvPr>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166963</xdr:rowOff>
    </xdr:from>
    <xdr:to>
      <xdr:col>68</xdr:col>
      <xdr:colOff>152400</xdr:colOff>
      <xdr:row>61</xdr:row>
      <xdr:rowOff>4360</xdr:rowOff>
    </xdr:to>
    <xdr:cxnSp macro="">
      <xdr:nvCxnSpPr>
        <xdr:cNvPr id="329" name="直線コネクタ 328">
          <a:extLst>
            <a:ext uri="{FF2B5EF4-FFF2-40B4-BE49-F238E27FC236}">
              <a16:creationId xmlns:a16="http://schemas.microsoft.com/office/drawing/2014/main" id="{44FFBDDB-FF54-4E1C-A19F-7D821B47ED9F}"/>
            </a:ext>
          </a:extLst>
        </xdr:cNvPr>
        <xdr:cNvCxnSpPr/>
      </xdr:nvCxnSpPr>
      <xdr:spPr>
        <a:xfrm>
          <a:off x="13512800" y="1045396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48370851-AA90-466B-ADDE-0BE15FBF0DE6}"/>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a:extLst>
            <a:ext uri="{FF2B5EF4-FFF2-40B4-BE49-F238E27FC236}">
              <a16:creationId xmlns:a16="http://schemas.microsoft.com/office/drawing/2014/main" id="{47035507-4DA0-4521-8FCA-B637DCAE807A}"/>
            </a:ext>
          </a:extLst>
        </xdr:cNvPr>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7913496D-0CEF-41D1-A323-4751C4717EEE}"/>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a:extLst>
            <a:ext uri="{FF2B5EF4-FFF2-40B4-BE49-F238E27FC236}">
              <a16:creationId xmlns:a16="http://schemas.microsoft.com/office/drawing/2014/main" id="{9AA22226-A71F-47EC-AB7B-1850AD14CF79}"/>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83E193F-D7D9-48DF-AA65-1E56921EDEF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5B94E55-A336-40FA-BC1D-CFE37EACD4B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BD29A52-2D96-4997-8BB7-EA31795BD38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7361394-CE38-43FA-9E55-AF5EB385143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9190704-A102-4F7E-ADDE-0CC160C5479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153967</xdr:rowOff>
    </xdr:from>
    <xdr:to>
      <xdr:col>81</xdr:col>
      <xdr:colOff>95250</xdr:colOff>
      <xdr:row>61</xdr:row>
      <xdr:rowOff>84117</xdr:rowOff>
    </xdr:to>
    <xdr:sp macro="" textlink="">
      <xdr:nvSpPr>
        <xdr:cNvPr id="339" name="楕円 338">
          <a:extLst>
            <a:ext uri="{FF2B5EF4-FFF2-40B4-BE49-F238E27FC236}">
              <a16:creationId xmlns:a16="http://schemas.microsoft.com/office/drawing/2014/main" id="{4EF9602D-5BAE-4A24-B7B7-4B8E28E4ED24}"/>
            </a:ext>
          </a:extLst>
        </xdr:cNvPr>
        <xdr:cNvSpPr/>
      </xdr:nvSpPr>
      <xdr:spPr>
        <a:xfrm>
          <a:off x="16967200" y="104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126044</xdr:rowOff>
    </xdr:from>
    <xdr:ext cx="762000" cy="259045"/>
    <xdr:sp macro="" textlink="">
      <xdr:nvSpPr>
        <xdr:cNvPr id="340" name="定員管理の状況該当値テキスト">
          <a:extLst>
            <a:ext uri="{FF2B5EF4-FFF2-40B4-BE49-F238E27FC236}">
              <a16:creationId xmlns:a16="http://schemas.microsoft.com/office/drawing/2014/main" id="{E1602D3A-4322-47C3-B0E6-6DC3D47E2A70}"/>
            </a:ext>
          </a:extLst>
        </xdr:cNvPr>
        <xdr:cNvSpPr txBox="1"/>
      </xdr:nvSpPr>
      <xdr:spPr>
        <a:xfrm>
          <a:off x="17106900" y="104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142304</xdr:rowOff>
    </xdr:from>
    <xdr:to>
      <xdr:col>77</xdr:col>
      <xdr:colOff>95250</xdr:colOff>
      <xdr:row>61</xdr:row>
      <xdr:rowOff>72454</xdr:rowOff>
    </xdr:to>
    <xdr:sp macro="" textlink="">
      <xdr:nvSpPr>
        <xdr:cNvPr id="341" name="楕円 340">
          <a:extLst>
            <a:ext uri="{FF2B5EF4-FFF2-40B4-BE49-F238E27FC236}">
              <a16:creationId xmlns:a16="http://schemas.microsoft.com/office/drawing/2014/main" id="{8E658D22-717C-4D5B-A662-F40BAD8CC5A0}"/>
            </a:ext>
          </a:extLst>
        </xdr:cNvPr>
        <xdr:cNvSpPr/>
      </xdr:nvSpPr>
      <xdr:spPr>
        <a:xfrm>
          <a:off x="16129000" y="10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57231</xdr:rowOff>
    </xdr:from>
    <xdr:ext cx="736600" cy="259045"/>
    <xdr:sp macro="" textlink="">
      <xdr:nvSpPr>
        <xdr:cNvPr id="342" name="テキスト ボックス 341">
          <a:extLst>
            <a:ext uri="{FF2B5EF4-FFF2-40B4-BE49-F238E27FC236}">
              <a16:creationId xmlns:a16="http://schemas.microsoft.com/office/drawing/2014/main" id="{0BEFE16F-FFB2-4A3B-876C-5D0A432C322A}"/>
            </a:ext>
          </a:extLst>
        </xdr:cNvPr>
        <xdr:cNvSpPr txBox="1"/>
      </xdr:nvSpPr>
      <xdr:spPr>
        <a:xfrm>
          <a:off x="15798800" y="10515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137075</xdr:rowOff>
    </xdr:from>
    <xdr:to>
      <xdr:col>73</xdr:col>
      <xdr:colOff>44450</xdr:colOff>
      <xdr:row>61</xdr:row>
      <xdr:rowOff>67225</xdr:rowOff>
    </xdr:to>
    <xdr:sp macro="" textlink="">
      <xdr:nvSpPr>
        <xdr:cNvPr id="343" name="楕円 342">
          <a:extLst>
            <a:ext uri="{FF2B5EF4-FFF2-40B4-BE49-F238E27FC236}">
              <a16:creationId xmlns:a16="http://schemas.microsoft.com/office/drawing/2014/main" id="{0ED5F5BF-5074-4079-A4A8-6F6C713E8FC1}"/>
            </a:ext>
          </a:extLst>
        </xdr:cNvPr>
        <xdr:cNvSpPr/>
      </xdr:nvSpPr>
      <xdr:spPr>
        <a:xfrm>
          <a:off x="15240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52002</xdr:rowOff>
    </xdr:from>
    <xdr:ext cx="762000" cy="259045"/>
    <xdr:sp macro="" textlink="">
      <xdr:nvSpPr>
        <xdr:cNvPr id="344" name="テキスト ボックス 343">
          <a:extLst>
            <a:ext uri="{FF2B5EF4-FFF2-40B4-BE49-F238E27FC236}">
              <a16:creationId xmlns:a16="http://schemas.microsoft.com/office/drawing/2014/main" id="{F00CCB99-67A2-4CAB-BC91-DF81F01B3BA4}"/>
            </a:ext>
          </a:extLst>
        </xdr:cNvPr>
        <xdr:cNvSpPr txBox="1"/>
      </xdr:nvSpPr>
      <xdr:spPr>
        <a:xfrm>
          <a:off x="14909800" y="1051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125010</xdr:rowOff>
    </xdr:from>
    <xdr:to>
      <xdr:col>68</xdr:col>
      <xdr:colOff>203200</xdr:colOff>
      <xdr:row>61</xdr:row>
      <xdr:rowOff>55160</xdr:rowOff>
    </xdr:to>
    <xdr:sp macro="" textlink="">
      <xdr:nvSpPr>
        <xdr:cNvPr id="345" name="楕円 344">
          <a:extLst>
            <a:ext uri="{FF2B5EF4-FFF2-40B4-BE49-F238E27FC236}">
              <a16:creationId xmlns:a16="http://schemas.microsoft.com/office/drawing/2014/main" id="{813C8F92-9276-4D42-AA8A-6B6A8E06FD85}"/>
            </a:ext>
          </a:extLst>
        </xdr:cNvPr>
        <xdr:cNvSpPr/>
      </xdr:nvSpPr>
      <xdr:spPr>
        <a:xfrm>
          <a:off x="14351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39937</xdr:rowOff>
    </xdr:from>
    <xdr:ext cx="762000" cy="259045"/>
    <xdr:sp macro="" textlink="">
      <xdr:nvSpPr>
        <xdr:cNvPr id="346" name="テキスト ボックス 345">
          <a:extLst>
            <a:ext uri="{FF2B5EF4-FFF2-40B4-BE49-F238E27FC236}">
              <a16:creationId xmlns:a16="http://schemas.microsoft.com/office/drawing/2014/main" id="{EFE1DF23-5F44-4110-B792-C2BF65ECE42B}"/>
            </a:ext>
          </a:extLst>
        </xdr:cNvPr>
        <xdr:cNvSpPr txBox="1"/>
      </xdr:nvSpPr>
      <xdr:spPr>
        <a:xfrm>
          <a:off x="14020800" y="1049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116163</xdr:rowOff>
    </xdr:from>
    <xdr:to>
      <xdr:col>64</xdr:col>
      <xdr:colOff>152400</xdr:colOff>
      <xdr:row>61</xdr:row>
      <xdr:rowOff>46313</xdr:rowOff>
    </xdr:to>
    <xdr:sp macro="" textlink="">
      <xdr:nvSpPr>
        <xdr:cNvPr id="347" name="楕円 346">
          <a:extLst>
            <a:ext uri="{FF2B5EF4-FFF2-40B4-BE49-F238E27FC236}">
              <a16:creationId xmlns:a16="http://schemas.microsoft.com/office/drawing/2014/main" id="{0002A66A-3762-4CAA-B5E9-1A4B2674F060}"/>
            </a:ext>
          </a:extLst>
        </xdr:cNvPr>
        <xdr:cNvSpPr/>
      </xdr:nvSpPr>
      <xdr:spPr>
        <a:xfrm>
          <a:off x="13462000" y="10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31090</xdr:rowOff>
    </xdr:from>
    <xdr:ext cx="762000" cy="259045"/>
    <xdr:sp macro="" textlink="">
      <xdr:nvSpPr>
        <xdr:cNvPr id="348" name="テキスト ボックス 347">
          <a:extLst>
            <a:ext uri="{FF2B5EF4-FFF2-40B4-BE49-F238E27FC236}">
              <a16:creationId xmlns:a16="http://schemas.microsoft.com/office/drawing/2014/main" id="{8AC1FEEF-B9C7-4DC4-826B-D0843914BE2B}"/>
            </a:ext>
          </a:extLst>
        </xdr:cNvPr>
        <xdr:cNvSpPr txBox="1"/>
      </xdr:nvSpPr>
      <xdr:spPr>
        <a:xfrm>
          <a:off x="13131800" y="104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EF7EDD3-BC38-4AAB-974F-CEEC807A04D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406295A0-BA2A-495B-81C4-E3C588E7BF8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A0349520-FE69-4226-8A45-C250D25975B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6391B6E8-A0C4-4850-9F2B-D433D03F6A8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1661059C-D75C-4004-B32B-B9C223DBC82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BA6CF606-B4E3-4093-B950-031109A100E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54BF2E72-1241-48FC-8CCD-62B61CE3FE3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2DC0EE2-600F-44C8-B997-BEBFB9F169B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7F8B98B7-B529-4DA3-9791-853494899D8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4AFE7F04-9307-444D-8DCC-DB51ADC6527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FE1A4CDB-A225-4634-B7D9-64A3C59A2C9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3FC2861C-05F0-40A5-A8BF-192D803420D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298D9B8-5E0B-4A04-A614-9D3A273AEE5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実質公債費比率は，３ヶ年平均で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減少しているが，過去に実施した大型事業による地方債の元金償還に伴い，類似団体平均を上回った状況が続いている。</a:t>
          </a:r>
          <a:endParaRPr lang="ja-JP" altLang="ja-JP" sz="1400">
            <a:effectLst/>
          </a:endParaRPr>
        </a:p>
        <a:p>
          <a:r>
            <a:rPr kumimoji="1" lang="ja-JP" altLang="ja-JP" sz="1100">
              <a:solidFill>
                <a:schemeClr val="dk1"/>
              </a:solidFill>
              <a:effectLst/>
              <a:latin typeface="+mn-lt"/>
              <a:ea typeface="+mn-ea"/>
              <a:cs typeface="+mn-cs"/>
            </a:rPr>
            <a:t>今後も大型事業を控えているが，起債枠の上限を堅持することで公債費の縮減に努めていく。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25A102AC-EA16-4E04-8802-77F70E02479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1DB544C-9796-44E8-9D04-76857EF184D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C439BB18-309E-4E2F-BC32-00276B0B89E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FCFB5F09-9991-4AE4-8D97-FD1F833EA45F}"/>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5DF192CC-EE1C-4B29-AE74-6FD4EA8114E5}"/>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A002A44C-2723-4355-A241-AF7CA5A3C295}"/>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B8C8582F-513A-46C1-A911-92F569730274}"/>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BBA23107-2552-4735-8478-D16F12F2742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31771F03-19B6-4FAE-87AA-75970080E80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5028FDDB-401A-4ED6-8EE6-465819F9680F}"/>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294A0029-ACE9-4DD3-A08C-58702DC3A88A}"/>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C3B0167C-B3CE-4B12-969B-C418550C786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D60A7162-0CAC-489E-802B-6B599B08D6C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9D529E0F-1121-4C14-A0FD-73D854CF3901}"/>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FB318E1D-136B-46B9-A80A-429EE7BF318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2CD3DE7F-2B94-43C9-9430-C66FFD324128}"/>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DD7ED441-635B-4031-9951-608CF4CD0081}"/>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8E1A2380-154C-4A13-B59A-8BADAD5DA795}"/>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158242</xdr:rowOff>
    </xdr:to>
    <xdr:cxnSp macro="">
      <xdr:nvCxnSpPr>
        <xdr:cNvPr id="380" name="直線コネクタ 379">
          <a:extLst>
            <a:ext uri="{FF2B5EF4-FFF2-40B4-BE49-F238E27FC236}">
              <a16:creationId xmlns:a16="http://schemas.microsoft.com/office/drawing/2014/main" id="{6F5FA001-4B68-4C6F-B233-64CC624EB6D4}"/>
            </a:ext>
          </a:extLst>
        </xdr:cNvPr>
        <xdr:cNvCxnSpPr/>
      </xdr:nvCxnSpPr>
      <xdr:spPr>
        <a:xfrm flipV="1">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5E7DCE40-30D6-4077-86A4-EF3DE5122437}"/>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BEC675F3-492A-4B33-B383-C3AF7A499C61}"/>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158242</xdr:rowOff>
    </xdr:to>
    <xdr:cxnSp macro="">
      <xdr:nvCxnSpPr>
        <xdr:cNvPr id="383" name="直線コネクタ 382">
          <a:extLst>
            <a:ext uri="{FF2B5EF4-FFF2-40B4-BE49-F238E27FC236}">
              <a16:creationId xmlns:a16="http://schemas.microsoft.com/office/drawing/2014/main" id="{244C40DB-10F0-45BC-8C74-22BD6A944983}"/>
            </a:ext>
          </a:extLst>
        </xdr:cNvPr>
        <xdr:cNvCxnSpPr/>
      </xdr:nvCxnSpPr>
      <xdr:spPr>
        <a:xfrm>
          <a:off x="15290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19794A60-0050-4374-8842-6F695A19306A}"/>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a:extLst>
            <a:ext uri="{FF2B5EF4-FFF2-40B4-BE49-F238E27FC236}">
              <a16:creationId xmlns:a16="http://schemas.microsoft.com/office/drawing/2014/main" id="{CB10544D-D955-4C54-878D-7DD2074388E7}"/>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148590</xdr:rowOff>
    </xdr:to>
    <xdr:cxnSp macro="">
      <xdr:nvCxnSpPr>
        <xdr:cNvPr id="386" name="直線コネクタ 385">
          <a:extLst>
            <a:ext uri="{FF2B5EF4-FFF2-40B4-BE49-F238E27FC236}">
              <a16:creationId xmlns:a16="http://schemas.microsoft.com/office/drawing/2014/main" id="{43BD9D4F-FBA2-4C4A-A068-53183C9295DC}"/>
            </a:ext>
          </a:extLst>
        </xdr:cNvPr>
        <xdr:cNvCxnSpPr/>
      </xdr:nvCxnSpPr>
      <xdr:spPr>
        <a:xfrm>
          <a:off x="14401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B4DABA6A-91CF-4FEE-8DA2-C5030A9E4F7D}"/>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a:extLst>
            <a:ext uri="{FF2B5EF4-FFF2-40B4-BE49-F238E27FC236}">
              <a16:creationId xmlns:a16="http://schemas.microsoft.com/office/drawing/2014/main" id="{3C57A239-91AE-47A4-8850-ED54B8C9C54E}"/>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41</xdr:row>
      <xdr:rowOff>148590</xdr:rowOff>
    </xdr:to>
    <xdr:cxnSp macro="">
      <xdr:nvCxnSpPr>
        <xdr:cNvPr id="389" name="直線コネクタ 388">
          <a:extLst>
            <a:ext uri="{FF2B5EF4-FFF2-40B4-BE49-F238E27FC236}">
              <a16:creationId xmlns:a16="http://schemas.microsoft.com/office/drawing/2014/main" id="{24E02DF8-890D-499F-9F0E-68F611DED4A4}"/>
            </a:ext>
          </a:extLst>
        </xdr:cNvPr>
        <xdr:cNvCxnSpPr/>
      </xdr:nvCxnSpPr>
      <xdr:spPr>
        <a:xfrm>
          <a:off x="13512800" y="71587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8448F11-FE5E-43F2-997A-A04CC776B582}"/>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46095BD5-CAD5-4688-A546-E572D3AE274A}"/>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45236F86-A61C-4FD0-9E22-65B7FED1573D}"/>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a:extLst>
            <a:ext uri="{FF2B5EF4-FFF2-40B4-BE49-F238E27FC236}">
              <a16:creationId xmlns:a16="http://schemas.microsoft.com/office/drawing/2014/main" id="{EF1795C7-2CB3-410D-9A6B-384C2D5AC8B6}"/>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1DDF4AC-1633-49F4-B0B4-31234DB9318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0220A13-0CB7-4AA6-AC2F-F9CBFB9CAE8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A0F3D9B-3054-4F71-BB69-7ABC87E2D24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78F246A-1BF7-4858-835E-8796EF25278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86F5036-CD09-4AF0-8339-E17C921F1ED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a:extLst>
            <a:ext uri="{FF2B5EF4-FFF2-40B4-BE49-F238E27FC236}">
              <a16:creationId xmlns:a16="http://schemas.microsoft.com/office/drawing/2014/main" id="{1BBBD0E5-1701-4767-BAEE-3AFA267DDAE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a:extLst>
            <a:ext uri="{FF2B5EF4-FFF2-40B4-BE49-F238E27FC236}">
              <a16:creationId xmlns:a16="http://schemas.microsoft.com/office/drawing/2014/main" id="{BCF0FFC6-B818-4764-956D-0AF147A64F6F}"/>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a:extLst>
            <a:ext uri="{FF2B5EF4-FFF2-40B4-BE49-F238E27FC236}">
              <a16:creationId xmlns:a16="http://schemas.microsoft.com/office/drawing/2014/main" id="{742801DE-F94F-4F9C-9EE5-2C03525632DB}"/>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a:extLst>
            <a:ext uri="{FF2B5EF4-FFF2-40B4-BE49-F238E27FC236}">
              <a16:creationId xmlns:a16="http://schemas.microsoft.com/office/drawing/2014/main" id="{FB491263-4A78-43D9-B8B8-881E90D1A71D}"/>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3" name="楕円 402">
          <a:extLst>
            <a:ext uri="{FF2B5EF4-FFF2-40B4-BE49-F238E27FC236}">
              <a16:creationId xmlns:a16="http://schemas.microsoft.com/office/drawing/2014/main" id="{557B0B03-8EFD-47F2-929D-193B244FF858}"/>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4" name="テキスト ボックス 403">
          <a:extLst>
            <a:ext uri="{FF2B5EF4-FFF2-40B4-BE49-F238E27FC236}">
              <a16:creationId xmlns:a16="http://schemas.microsoft.com/office/drawing/2014/main" id="{99BE28FF-F143-4DC2-944D-10FDA723F01C}"/>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5" name="楕円 404">
          <a:extLst>
            <a:ext uri="{FF2B5EF4-FFF2-40B4-BE49-F238E27FC236}">
              <a16:creationId xmlns:a16="http://schemas.microsoft.com/office/drawing/2014/main" id="{2DB5BC90-9386-42D1-B547-06390087BAE1}"/>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6" name="テキスト ボックス 405">
          <a:extLst>
            <a:ext uri="{FF2B5EF4-FFF2-40B4-BE49-F238E27FC236}">
              <a16:creationId xmlns:a16="http://schemas.microsoft.com/office/drawing/2014/main" id="{5CE77449-0135-492E-8A50-61C72DDD80C9}"/>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7" name="楕円 406">
          <a:extLst>
            <a:ext uri="{FF2B5EF4-FFF2-40B4-BE49-F238E27FC236}">
              <a16:creationId xmlns:a16="http://schemas.microsoft.com/office/drawing/2014/main" id="{4A43FBAE-19E2-4789-BB0B-4D6FF049D62E}"/>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8" name="テキスト ボックス 407">
          <a:extLst>
            <a:ext uri="{FF2B5EF4-FFF2-40B4-BE49-F238E27FC236}">
              <a16:creationId xmlns:a16="http://schemas.microsoft.com/office/drawing/2014/main" id="{A29F583E-1862-4854-82C9-42A7771E4F3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C6B932AB-A92A-42FF-BD94-73D45073B1F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CE4AB284-A693-47A7-82E2-8364628785E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7E2334CD-7FF3-4CCE-9A04-6BAC126AE41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B7553D60-7BF7-4357-9734-7618554BA2E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25326B9E-988D-4FA8-B6BF-6F7A299451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23A088C3-4A5F-4121-9A7C-F7F756744D0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7CD5B39D-79DA-433B-A6B8-3844F756E1D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2D32D1F6-1C9E-4726-898D-48925E2A2A4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4F3E62DA-CCB6-4A5D-ACC3-C3BA1C928AB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76500030-78DC-4C64-AFE8-A36FED2223A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6B9BDBE1-2045-4E8F-B745-D896D478874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2FAAFEB3-93D5-4848-A603-EEAA6EF85A5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CCC08043-7A02-42D5-BFFD-CAA4AFCB933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将来負担比率は前年度と比較して</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減少の主な要因は，地方債現在高や退職手当負担見込額の減少，さらに充当可能基金の増加によるものである。</a:t>
          </a:r>
          <a:endParaRPr lang="ja-JP" altLang="ja-JP" sz="1400">
            <a:effectLst/>
          </a:endParaRPr>
        </a:p>
        <a:p>
          <a:r>
            <a:rPr kumimoji="1" lang="ja-JP" altLang="ja-JP" sz="1100">
              <a:solidFill>
                <a:schemeClr val="dk1"/>
              </a:solidFill>
              <a:effectLst/>
              <a:latin typeface="+mn-lt"/>
              <a:ea typeface="+mn-ea"/>
              <a:cs typeface="+mn-cs"/>
            </a:rPr>
            <a:t>今後は，住用・笠利認定こども園整備事業をはじめとした大型事業が続く見込みであり，将来負担比率の増加が見込まれている。引き続き起債枠の上限を堅持し，地方債現在高の縮減に努める。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FE1A9BB-5EC5-471B-90F1-A6306629F03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FC078F8E-1835-40CD-9BBE-95653D1887E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834D5AD8-7122-4033-B708-3DB7A409569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945E677C-DC1B-4E0F-A439-8A2AB84BC10E}"/>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B591E17B-F57F-44C2-952A-F6BC9771DFDF}"/>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2E745A71-A3E5-42AC-8FFE-72538F0BD779}"/>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5920C002-4275-4520-8737-20C557A3BB8F}"/>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2F563BEB-9650-4E83-9DAA-D50F164BB5C2}"/>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F2EC968-868E-4276-89BA-CD907C3C84EC}"/>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EA26B7D8-33E4-4FF7-B225-0FCCD6DA13E3}"/>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1AB16888-F97A-4B6B-B62C-8478FE16A8BD}"/>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72F6BE8C-654C-41BF-AF61-80FF73700FA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A70946EC-C2E8-4D57-AB70-86F992E99C2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485EBA4-EB20-41AC-8967-E2C86BB92CD8}"/>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B1BDB4DC-4BB9-401C-A751-4D263DD2F9FF}"/>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583A4A02-201C-4A9B-A8F0-81E9292552E6}"/>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E71614C7-1020-4C29-A246-A4A0D69BFA26}"/>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4935CD7B-CA5A-49D2-8E3F-9CA5452A28F6}"/>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143815</xdr:rowOff>
    </xdr:from>
    <xdr:to>
      <xdr:col>77</xdr:col>
      <xdr:colOff>44450</xdr:colOff>
      <xdr:row>16</xdr:row>
      <xdr:rowOff>35103</xdr:rowOff>
    </xdr:to>
    <xdr:cxnSp macro="">
      <xdr:nvCxnSpPr>
        <xdr:cNvPr id="440" name="直線コネクタ 439">
          <a:extLst>
            <a:ext uri="{FF2B5EF4-FFF2-40B4-BE49-F238E27FC236}">
              <a16:creationId xmlns:a16="http://schemas.microsoft.com/office/drawing/2014/main" id="{4269B9D8-CB45-44C7-BDFE-621CA661BC49}"/>
            </a:ext>
          </a:extLst>
        </xdr:cNvPr>
        <xdr:cNvCxnSpPr/>
      </xdr:nvCxnSpPr>
      <xdr:spPr>
        <a:xfrm flipV="1">
          <a:off x="15290800" y="271556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a:extLst>
            <a:ext uri="{FF2B5EF4-FFF2-40B4-BE49-F238E27FC236}">
              <a16:creationId xmlns:a16="http://schemas.microsoft.com/office/drawing/2014/main" id="{CE5EB983-15BD-47B7-8291-49D47D83AE24}"/>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B8EC0550-D998-48B0-B15C-A73943DCB24A}"/>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35103</xdr:rowOff>
    </xdr:from>
    <xdr:to>
      <xdr:col>72</xdr:col>
      <xdr:colOff>203200</xdr:colOff>
      <xdr:row>16</xdr:row>
      <xdr:rowOff>114249</xdr:rowOff>
    </xdr:to>
    <xdr:cxnSp macro="">
      <xdr:nvCxnSpPr>
        <xdr:cNvPr id="443" name="直線コネクタ 442">
          <a:extLst>
            <a:ext uri="{FF2B5EF4-FFF2-40B4-BE49-F238E27FC236}">
              <a16:creationId xmlns:a16="http://schemas.microsoft.com/office/drawing/2014/main" id="{B79D381B-7784-49D9-92BB-0C76D27F5490}"/>
            </a:ext>
          </a:extLst>
        </xdr:cNvPr>
        <xdr:cNvCxnSpPr/>
      </xdr:nvCxnSpPr>
      <xdr:spPr>
        <a:xfrm flipV="1">
          <a:off x="14401800" y="2778303"/>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C632FEBA-DAF7-42E7-A46B-364E72666ABE}"/>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87E7B075-9727-436A-925B-B848BBAFF078}"/>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114249</xdr:rowOff>
    </xdr:from>
    <xdr:to>
      <xdr:col>68</xdr:col>
      <xdr:colOff>152400</xdr:colOff>
      <xdr:row>17</xdr:row>
      <xdr:rowOff>131013</xdr:rowOff>
    </xdr:to>
    <xdr:cxnSp macro="">
      <xdr:nvCxnSpPr>
        <xdr:cNvPr id="446" name="直線コネクタ 445">
          <a:extLst>
            <a:ext uri="{FF2B5EF4-FFF2-40B4-BE49-F238E27FC236}">
              <a16:creationId xmlns:a16="http://schemas.microsoft.com/office/drawing/2014/main" id="{C10B78D0-7BEE-4244-9FB5-8E465679ADC9}"/>
            </a:ext>
          </a:extLst>
        </xdr:cNvPr>
        <xdr:cNvCxnSpPr/>
      </xdr:nvCxnSpPr>
      <xdr:spPr>
        <a:xfrm flipV="1">
          <a:off x="13512800" y="2857449"/>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1E76C72E-7B36-4303-BCB8-1C5FF1138AD5}"/>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a:extLst>
            <a:ext uri="{FF2B5EF4-FFF2-40B4-BE49-F238E27FC236}">
              <a16:creationId xmlns:a16="http://schemas.microsoft.com/office/drawing/2014/main" id="{2844F579-337E-4601-8559-F602BF1D6B1C}"/>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9" name="フローチャート: 判断 448">
          <a:extLst>
            <a:ext uri="{FF2B5EF4-FFF2-40B4-BE49-F238E27FC236}">
              <a16:creationId xmlns:a16="http://schemas.microsoft.com/office/drawing/2014/main" id="{ADE92E29-9F59-46C4-B3E5-6BE7E94647DF}"/>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0" name="テキスト ボックス 449">
          <a:extLst>
            <a:ext uri="{FF2B5EF4-FFF2-40B4-BE49-F238E27FC236}">
              <a16:creationId xmlns:a16="http://schemas.microsoft.com/office/drawing/2014/main" id="{3B30E53E-EFE6-42E2-95F9-A7D866D8C70A}"/>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1" name="フローチャート: 判断 450">
          <a:extLst>
            <a:ext uri="{FF2B5EF4-FFF2-40B4-BE49-F238E27FC236}">
              <a16:creationId xmlns:a16="http://schemas.microsoft.com/office/drawing/2014/main" id="{42965BEA-EE95-40F3-AC3A-872F3216AADA}"/>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2" name="テキスト ボックス 451">
          <a:extLst>
            <a:ext uri="{FF2B5EF4-FFF2-40B4-BE49-F238E27FC236}">
              <a16:creationId xmlns:a16="http://schemas.microsoft.com/office/drawing/2014/main" id="{A418A96C-8F3C-41BC-89CE-2F852F21AE47}"/>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3F181441-9B09-4A89-9B38-6B58A450647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2F0F21B-C01F-4A10-82A3-40B0130A903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94031B41-5E73-4C17-BE54-252AE852C79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E67FABA-34B0-4E80-97E9-AB2FA8B1333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5A5DF75-FDC0-4FFC-8600-765D2A5CE32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93015</xdr:rowOff>
    </xdr:from>
    <xdr:to>
      <xdr:col>77</xdr:col>
      <xdr:colOff>95250</xdr:colOff>
      <xdr:row>16</xdr:row>
      <xdr:rowOff>23165</xdr:rowOff>
    </xdr:to>
    <xdr:sp macro="" textlink="">
      <xdr:nvSpPr>
        <xdr:cNvPr id="458" name="楕円 457">
          <a:extLst>
            <a:ext uri="{FF2B5EF4-FFF2-40B4-BE49-F238E27FC236}">
              <a16:creationId xmlns:a16="http://schemas.microsoft.com/office/drawing/2014/main" id="{581B7A7C-38E7-4762-A3CA-B36553961E6C}"/>
            </a:ext>
          </a:extLst>
        </xdr:cNvPr>
        <xdr:cNvSpPr/>
      </xdr:nvSpPr>
      <xdr:spPr>
        <a:xfrm>
          <a:off x="16129000" y="26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7942</xdr:rowOff>
    </xdr:from>
    <xdr:ext cx="736600" cy="259045"/>
    <xdr:sp macro="" textlink="">
      <xdr:nvSpPr>
        <xdr:cNvPr id="459" name="テキスト ボックス 458">
          <a:extLst>
            <a:ext uri="{FF2B5EF4-FFF2-40B4-BE49-F238E27FC236}">
              <a16:creationId xmlns:a16="http://schemas.microsoft.com/office/drawing/2014/main" id="{096B1A04-63D8-43C1-881A-BED51B794E9B}"/>
            </a:ext>
          </a:extLst>
        </xdr:cNvPr>
        <xdr:cNvSpPr txBox="1"/>
      </xdr:nvSpPr>
      <xdr:spPr>
        <a:xfrm>
          <a:off x="15798800" y="275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155753</xdr:rowOff>
    </xdr:from>
    <xdr:to>
      <xdr:col>73</xdr:col>
      <xdr:colOff>44450</xdr:colOff>
      <xdr:row>16</xdr:row>
      <xdr:rowOff>85903</xdr:rowOff>
    </xdr:to>
    <xdr:sp macro="" textlink="">
      <xdr:nvSpPr>
        <xdr:cNvPr id="460" name="楕円 459">
          <a:extLst>
            <a:ext uri="{FF2B5EF4-FFF2-40B4-BE49-F238E27FC236}">
              <a16:creationId xmlns:a16="http://schemas.microsoft.com/office/drawing/2014/main" id="{060AD0E0-E94A-46AA-8C72-432F40BC8693}"/>
            </a:ext>
          </a:extLst>
        </xdr:cNvPr>
        <xdr:cNvSpPr/>
      </xdr:nvSpPr>
      <xdr:spPr>
        <a:xfrm>
          <a:off x="152400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70680</xdr:rowOff>
    </xdr:from>
    <xdr:ext cx="762000" cy="259045"/>
    <xdr:sp macro="" textlink="">
      <xdr:nvSpPr>
        <xdr:cNvPr id="461" name="テキスト ボックス 460">
          <a:extLst>
            <a:ext uri="{FF2B5EF4-FFF2-40B4-BE49-F238E27FC236}">
              <a16:creationId xmlns:a16="http://schemas.microsoft.com/office/drawing/2014/main" id="{89C22921-0E30-4EF4-ABBB-DEAF68FC2560}"/>
            </a:ext>
          </a:extLst>
        </xdr:cNvPr>
        <xdr:cNvSpPr txBox="1"/>
      </xdr:nvSpPr>
      <xdr:spPr>
        <a:xfrm>
          <a:off x="14909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63449</xdr:rowOff>
    </xdr:from>
    <xdr:to>
      <xdr:col>68</xdr:col>
      <xdr:colOff>203200</xdr:colOff>
      <xdr:row>16</xdr:row>
      <xdr:rowOff>165049</xdr:rowOff>
    </xdr:to>
    <xdr:sp macro="" textlink="">
      <xdr:nvSpPr>
        <xdr:cNvPr id="462" name="楕円 461">
          <a:extLst>
            <a:ext uri="{FF2B5EF4-FFF2-40B4-BE49-F238E27FC236}">
              <a16:creationId xmlns:a16="http://schemas.microsoft.com/office/drawing/2014/main" id="{8A7BDE23-1013-4203-B77C-02BAD594C1D8}"/>
            </a:ext>
          </a:extLst>
        </xdr:cNvPr>
        <xdr:cNvSpPr/>
      </xdr:nvSpPr>
      <xdr:spPr>
        <a:xfrm>
          <a:off x="14351000" y="2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149826</xdr:rowOff>
    </xdr:from>
    <xdr:ext cx="762000" cy="259045"/>
    <xdr:sp macro="" textlink="">
      <xdr:nvSpPr>
        <xdr:cNvPr id="463" name="テキスト ボックス 462">
          <a:extLst>
            <a:ext uri="{FF2B5EF4-FFF2-40B4-BE49-F238E27FC236}">
              <a16:creationId xmlns:a16="http://schemas.microsoft.com/office/drawing/2014/main" id="{A1693BA5-CF64-48CE-A593-CD495EC7BE82}"/>
            </a:ext>
          </a:extLst>
        </xdr:cNvPr>
        <xdr:cNvSpPr txBox="1"/>
      </xdr:nvSpPr>
      <xdr:spPr>
        <a:xfrm>
          <a:off x="14020800" y="28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80213</xdr:rowOff>
    </xdr:from>
    <xdr:to>
      <xdr:col>64</xdr:col>
      <xdr:colOff>152400</xdr:colOff>
      <xdr:row>18</xdr:row>
      <xdr:rowOff>10363</xdr:rowOff>
    </xdr:to>
    <xdr:sp macro="" textlink="">
      <xdr:nvSpPr>
        <xdr:cNvPr id="464" name="楕円 463">
          <a:extLst>
            <a:ext uri="{FF2B5EF4-FFF2-40B4-BE49-F238E27FC236}">
              <a16:creationId xmlns:a16="http://schemas.microsoft.com/office/drawing/2014/main" id="{0F2DF745-4B5B-4572-BD1A-60499829307D}"/>
            </a:ext>
          </a:extLst>
        </xdr:cNvPr>
        <xdr:cNvSpPr/>
      </xdr:nvSpPr>
      <xdr:spPr>
        <a:xfrm>
          <a:off x="13462000" y="29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166590</xdr:rowOff>
    </xdr:from>
    <xdr:ext cx="762000" cy="259045"/>
    <xdr:sp macro="" textlink="">
      <xdr:nvSpPr>
        <xdr:cNvPr id="465" name="テキスト ボックス 464">
          <a:extLst>
            <a:ext uri="{FF2B5EF4-FFF2-40B4-BE49-F238E27FC236}">
              <a16:creationId xmlns:a16="http://schemas.microsoft.com/office/drawing/2014/main" id="{11185D8C-987F-45F9-A377-BAA85099DBFB}"/>
            </a:ext>
          </a:extLst>
        </xdr:cNvPr>
        <xdr:cNvSpPr txBox="1"/>
      </xdr:nvSpPr>
      <xdr:spPr>
        <a:xfrm>
          <a:off x="13131800" y="308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41,670
41,541
308.33
35,603,725
34,472,453
979,691
17,698,805
42,330,236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人件費は，前年度決算と比べて</a:t>
          </a:r>
          <a:r>
            <a:rPr kumimoji="1" lang="en-US" altLang="ja-JP" sz="1300">
              <a:latin typeface="ＭＳ Ｐゴシック" panose="020B0600070205080204" pitchFamily="50" charset="-128"/>
              <a:ea typeface="ＭＳ Ｐゴシック" panose="020B0600070205080204" pitchFamily="50" charset="-128"/>
            </a:rPr>
            <a:t>22,690</a:t>
          </a:r>
          <a:r>
            <a:rPr kumimoji="1" lang="ja-JP" altLang="en-US" sz="1300">
              <a:latin typeface="ＭＳ Ｐゴシック" panose="020B0600070205080204" pitchFamily="50" charset="-128"/>
              <a:ea typeface="ＭＳ Ｐゴシック" panose="020B0600070205080204" pitchFamily="50" charset="-128"/>
            </a:rPr>
            <a:t>千円増加しており，経常一般財源総額は</a:t>
          </a:r>
          <a:r>
            <a:rPr kumimoji="1" lang="en-US" altLang="ja-JP" sz="1300">
              <a:latin typeface="ＭＳ Ｐゴシック" panose="020B0600070205080204" pitchFamily="50" charset="-128"/>
              <a:ea typeface="ＭＳ Ｐゴシック" panose="020B0600070205080204" pitchFamily="50" charset="-128"/>
            </a:rPr>
            <a:t>188,821</a:t>
          </a:r>
          <a:r>
            <a:rPr kumimoji="1" lang="ja-JP" altLang="en-US" sz="1300">
              <a:latin typeface="ＭＳ Ｐゴシック" panose="020B0600070205080204" pitchFamily="50" charset="-128"/>
              <a:ea typeface="ＭＳ Ｐゴシック" panose="020B0600070205080204" pitchFamily="50" charset="-128"/>
            </a:rPr>
            <a:t>千円増加したものの，経常収支比率が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今後とも，定員適正化計画に基づき，本市において適正な職員数を維持し，総人件費の抑制に努める。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経常的な物件費については，前年度と比べて，</a:t>
          </a:r>
          <a:r>
            <a:rPr kumimoji="1" lang="en-US" altLang="ja-JP" sz="1300">
              <a:latin typeface="ＭＳ Ｐゴシック" panose="020B0600070205080204" pitchFamily="50" charset="-128"/>
              <a:ea typeface="ＭＳ Ｐゴシック" panose="020B0600070205080204" pitchFamily="50" charset="-128"/>
            </a:rPr>
            <a:t>29,652</a:t>
          </a:r>
          <a:r>
            <a:rPr kumimoji="1" lang="ja-JP" altLang="en-US" sz="1300">
              <a:latin typeface="ＭＳ Ｐゴシック" panose="020B0600070205080204" pitchFamily="50" charset="-128"/>
              <a:ea typeface="ＭＳ Ｐゴシック" panose="020B0600070205080204" pitchFamily="50" charset="-128"/>
            </a:rPr>
            <a:t>千円増加しているため、経常収支比率が前年度より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類似団体内平均値は下回っているものの，本市において，平成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年度から実施している経常経費抑制策を継続し，各種経費の縮減に努める。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8890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5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14</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5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扶助費については，前年度決算と比べて経常経費充当一般財源が</a:t>
          </a:r>
          <a:r>
            <a:rPr kumimoji="1" lang="en-US" altLang="ja-JP" sz="1300">
              <a:latin typeface="ＭＳ Ｐゴシック" panose="020B0600070205080204" pitchFamily="50" charset="-128"/>
              <a:ea typeface="ＭＳ Ｐゴシック" panose="020B0600070205080204" pitchFamily="50" charset="-128"/>
            </a:rPr>
            <a:t>440,925</a:t>
          </a:r>
          <a:r>
            <a:rPr kumimoji="1" lang="ja-JP" altLang="en-US" sz="1300">
              <a:latin typeface="ＭＳ Ｐゴシック" panose="020B0600070205080204" pitchFamily="50" charset="-128"/>
              <a:ea typeface="ＭＳ Ｐゴシック" panose="020B0600070205080204" pitchFamily="50" charset="-128"/>
            </a:rPr>
            <a:t>千円の増加となり，経常収支比率が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その主な要因は，介護給付費が年々増加しているためである。今後とも，制度の適正な運用に努める。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157480</xdr:rowOff>
    </xdr:from>
    <xdr:to>
      <xdr:col>24</xdr:col>
      <xdr:colOff>25400</xdr:colOff>
      <xdr:row>60</xdr:row>
      <xdr:rowOff>20320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1015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157480</xdr:rowOff>
    </xdr:from>
    <xdr:to>
      <xdr:col>19</xdr:col>
      <xdr:colOff>187325</xdr:colOff>
      <xdr:row>60</xdr:row>
      <xdr:rowOff>5080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1015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xdr:rowOff>
    </xdr:from>
    <xdr:to>
      <xdr:col>15</xdr:col>
      <xdr:colOff>98425</xdr:colOff>
      <xdr:row>60</xdr:row>
      <xdr:rowOff>111760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292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111760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2235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140970</xdr:rowOff>
    </xdr:from>
    <xdr:to>
      <xdr:col>24</xdr:col>
      <xdr:colOff>76200</xdr:colOff>
      <xdr:row>60</xdr:row>
      <xdr:rowOff>71120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113047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106680</xdr:rowOff>
    </xdr:from>
    <xdr:to>
      <xdr:col>20</xdr:col>
      <xdr:colOff>38100</xdr:colOff>
      <xdr:row>59</xdr:row>
      <xdr:rowOff>36830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21607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125730</xdr:rowOff>
    </xdr:from>
    <xdr:to>
      <xdr:col>15</xdr:col>
      <xdr:colOff>149225</xdr:colOff>
      <xdr:row>60</xdr:row>
      <xdr:rowOff>55880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40657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60960</xdr:rowOff>
    </xdr:from>
    <xdr:to>
      <xdr:col>11</xdr:col>
      <xdr:colOff>60325</xdr:colOff>
      <xdr:row>60</xdr:row>
      <xdr:rowOff>162560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147337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その他に係る経常収支比率は，前年度決算より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ポイント増加したものの，類似団体平均を下回った状況が続いている。</a:t>
          </a:r>
        </a:p>
        <a:p>
          <a:r>
            <a:rPr kumimoji="1" lang="ja-JP" altLang="en-US" sz="1300">
              <a:latin typeface="ＭＳ Ｐゴシック" panose="020B0600070205080204" pitchFamily="50" charset="-128"/>
              <a:ea typeface="ＭＳ Ｐゴシック" panose="020B0600070205080204" pitchFamily="50" charset="-128"/>
            </a:rPr>
            <a:t>この主な要因は，維持補修費や繰出金において，経常経費に充当した一般財源が増加したことによるものである。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今後とも，各特別会計の事業の見直し等を含めて経費の節減に努め，繰出金の減少に努める。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151493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58</xdr:row>
      <xdr:rowOff>18143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581243"/>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18143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79120</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補助費等においては，前年度決算と比べて，</a:t>
          </a:r>
          <a:r>
            <a:rPr kumimoji="1" lang="en-US" altLang="ja-JP" sz="1300">
              <a:latin typeface="ＭＳ Ｐゴシック" panose="020B0600070205080204" pitchFamily="50" charset="-128"/>
              <a:ea typeface="ＭＳ Ｐゴシック" panose="020B0600070205080204" pitchFamily="50" charset="-128"/>
            </a:rPr>
            <a:t>1,359,207</a:t>
          </a:r>
          <a:r>
            <a:rPr kumimoji="1" lang="ja-JP" altLang="en-US" sz="1300">
              <a:latin typeface="ＭＳ Ｐゴシック" panose="020B0600070205080204" pitchFamily="50" charset="-128"/>
              <a:ea typeface="ＭＳ Ｐゴシック" panose="020B0600070205080204" pitchFamily="50" charset="-128"/>
            </a:rPr>
            <a:t>千円減少し、経常収支比率が前年度より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ポイント減少しており，類似団体平均を下回った状況が続いている。</a:t>
          </a:r>
        </a:p>
        <a:p>
          <a:r>
            <a:rPr kumimoji="1" lang="ja-JP" altLang="en-US" sz="1300">
              <a:latin typeface="ＭＳ Ｐゴシック" panose="020B0600070205080204" pitchFamily="50" charset="-128"/>
              <a:ea typeface="ＭＳ Ｐゴシック" panose="020B0600070205080204" pitchFamily="50" charset="-128"/>
            </a:rPr>
            <a:t>今後とも，補助金等交付について見直しや廃止を含めた評価を行っていく方針である。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143002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143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36</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0523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74422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052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公債費に係る経常収支比率については，公債費が昨年度と比べて</a:t>
          </a:r>
          <a:r>
            <a:rPr kumimoji="1" lang="en-US" altLang="ja-JP" sz="1300">
              <a:latin typeface="ＭＳ Ｐゴシック" panose="020B0600070205080204" pitchFamily="50" charset="-128"/>
              <a:ea typeface="ＭＳ Ｐゴシック" panose="020B0600070205080204" pitchFamily="50" charset="-128"/>
            </a:rPr>
            <a:t>185,910</a:t>
          </a:r>
          <a:r>
            <a:rPr kumimoji="1" lang="ja-JP" altLang="en-US" sz="1300">
              <a:latin typeface="ＭＳ Ｐゴシック" panose="020B0600070205080204" pitchFamily="50" charset="-128"/>
              <a:ea typeface="ＭＳ Ｐゴシック" panose="020B0600070205080204" pitchFamily="50" charset="-128"/>
            </a:rPr>
            <a:t>千円増えたため，</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ポイント増加し，類似団体内平均についても上回っている状況が続いている。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引き続き，大規模なハード事業が予定されており，公債費は増加する見込みであるが，起債枠を考慮した実施計画に沿って事業を進め，健全な財政運営に努める。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15421</xdr:rowOff>
    </xdr:from>
    <xdr:to>
      <xdr:col>24</xdr:col>
      <xdr:colOff>25400</xdr:colOff>
      <xdr:row>82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9028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15421</xdr:rowOff>
    </xdr:from>
    <xdr:to>
      <xdr:col>19</xdr:col>
      <xdr:colOff>187325</xdr:colOff>
      <xdr:row>81</xdr:row>
      <xdr:rowOff>80736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902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58964</xdr:rowOff>
    </xdr:from>
    <xdr:to>
      <xdr:col>15</xdr:col>
      <xdr:colOff>98425</xdr:colOff>
      <xdr:row>81</xdr:row>
      <xdr:rowOff>80736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94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26307</xdr:rowOff>
    </xdr:from>
    <xdr:to>
      <xdr:col>11</xdr:col>
      <xdr:colOff>9525</xdr:colOff>
      <xdr:row>81</xdr:row>
      <xdr:rowOff>58964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91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82</xdr:row>
      <xdr:rowOff>0</xdr:rowOff>
    </xdr:from>
    <xdr:to>
      <xdr:col>24</xdr:col>
      <xdr:colOff>76200</xdr:colOff>
      <xdr:row>82</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80027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136071</xdr:rowOff>
    </xdr:from>
    <xdr:to>
      <xdr:col>20</xdr:col>
      <xdr:colOff>38100</xdr:colOff>
      <xdr:row>81</xdr:row>
      <xdr:rowOff>66221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50998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93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29936</xdr:rowOff>
    </xdr:from>
    <xdr:to>
      <xdr:col>15</xdr:col>
      <xdr:colOff>149225</xdr:colOff>
      <xdr:row>81</xdr:row>
      <xdr:rowOff>131536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116313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8164</xdr:rowOff>
    </xdr:from>
    <xdr:to>
      <xdr:col>11</xdr:col>
      <xdr:colOff>60325</xdr:colOff>
      <xdr:row>81</xdr:row>
      <xdr:rowOff>109764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94541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146957</xdr:rowOff>
    </xdr:from>
    <xdr:to>
      <xdr:col>6</xdr:col>
      <xdr:colOff>171450</xdr:colOff>
      <xdr:row>81</xdr:row>
      <xdr:rowOff>77107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61884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ポイント増加したものの，類似団体平均から下回っている。</a:t>
          </a:r>
        </a:p>
        <a:p>
          <a:r>
            <a:rPr kumimoji="1" lang="ja-JP" altLang="en-US" sz="1300">
              <a:latin typeface="ＭＳ Ｐゴシック" panose="020B0600070205080204" pitchFamily="50" charset="-128"/>
              <a:ea typeface="ＭＳ Ｐゴシック" panose="020B0600070205080204" pitchFamily="50" charset="-128"/>
            </a:rPr>
            <a:t>この主な要因は，扶助費や物件費に充当した一般財源が増加したことによるものである。 </a:t>
          </a:r>
        </a:p>
        <a:p>
          <a:r>
            <a:rPr kumimoji="1" lang="ja-JP" altLang="en-US" sz="1300">
              <a:latin typeface="ＭＳ Ｐゴシック" panose="020B0600070205080204" pitchFamily="50" charset="-128"/>
              <a:ea typeface="ＭＳ Ｐゴシック" panose="020B0600070205080204" pitchFamily="50" charset="-128"/>
            </a:rPr>
            <a:t>今後とも，制度の適切な運用や各種経費の縮減に取り組み，健全な財政運営に努める。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874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76</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87452"/>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53848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53848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77641</xdr:rowOff>
    </xdr:from>
    <xdr:to>
      <xdr:col>29</xdr:col>
      <xdr:colOff>127000</xdr:colOff>
      <xdr:row>17</xdr:row>
      <xdr:rowOff>86328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39916"/>
          <a:ext cx="6477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79950</xdr:rowOff>
    </xdr:from>
    <xdr:to>
      <xdr:col>26</xdr:col>
      <xdr:colOff>50800</xdr:colOff>
      <xdr:row>17</xdr:row>
      <xdr:rowOff>86328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42225"/>
          <a:ext cx="6985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79950</xdr:rowOff>
    </xdr:from>
    <xdr:to>
      <xdr:col>22</xdr:col>
      <xdr:colOff>114300</xdr:colOff>
      <xdr:row>17</xdr:row>
      <xdr:rowOff>126307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42225"/>
          <a:ext cx="698500" cy="46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126307</xdr:rowOff>
    </xdr:from>
    <xdr:to>
      <xdr:col>18</xdr:col>
      <xdr:colOff>177800</xdr:colOff>
      <xdr:row>17</xdr:row>
      <xdr:rowOff>128996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8582"/>
          <a:ext cx="698500" cy="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26841</xdr:rowOff>
    </xdr:from>
    <xdr:to>
      <xdr:col>29</xdr:col>
      <xdr:colOff>177800</xdr:colOff>
      <xdr:row>17</xdr:row>
      <xdr:rowOff>128441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89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43368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35528</xdr:rowOff>
    </xdr:from>
    <xdr:to>
      <xdr:col>26</xdr:col>
      <xdr:colOff>101600</xdr:colOff>
      <xdr:row>17</xdr:row>
      <xdr:rowOff>137128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147305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6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29150</xdr:rowOff>
    </xdr:from>
    <xdr:to>
      <xdr:col>22</xdr:col>
      <xdr:colOff>165100</xdr:colOff>
      <xdr:row>17</xdr:row>
      <xdr:rowOff>130750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140927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75507</xdr:rowOff>
    </xdr:from>
    <xdr:to>
      <xdr:col>19</xdr:col>
      <xdr:colOff>38100</xdr:colOff>
      <xdr:row>18</xdr:row>
      <xdr:rowOff>5657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15834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78196</xdr:rowOff>
    </xdr:from>
    <xdr:to>
      <xdr:col>15</xdr:col>
      <xdr:colOff>101600</xdr:colOff>
      <xdr:row>18</xdr:row>
      <xdr:rowOff>8346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18523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313557</xdr:rowOff>
    </xdr:from>
    <xdr:to>
      <xdr:col>29</xdr:col>
      <xdr:colOff>127000</xdr:colOff>
      <xdr:row>35</xdr:row>
      <xdr:rowOff>325158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23907"/>
          <a:ext cx="647700" cy="1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325158</xdr:rowOff>
    </xdr:from>
    <xdr:to>
      <xdr:col>26</xdr:col>
      <xdr:colOff>50800</xdr:colOff>
      <xdr:row>36</xdr:row>
      <xdr:rowOff>24111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5508"/>
          <a:ext cx="698500" cy="4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19196</xdr:rowOff>
    </xdr:from>
    <xdr:to>
      <xdr:col>22</xdr:col>
      <xdr:colOff>114300</xdr:colOff>
      <xdr:row>36</xdr:row>
      <xdr:rowOff>24111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72446"/>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19196</xdr:rowOff>
    </xdr:from>
    <xdr:to>
      <xdr:col>18</xdr:col>
      <xdr:colOff>177800</xdr:colOff>
      <xdr:row>36</xdr:row>
      <xdr:rowOff>43790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2446"/>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262757</xdr:rowOff>
    </xdr:from>
    <xdr:to>
      <xdr:col>29</xdr:col>
      <xdr:colOff>177800</xdr:colOff>
      <xdr:row>36</xdr:row>
      <xdr:rowOff>21457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3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107834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274358</xdr:rowOff>
    </xdr:from>
    <xdr:to>
      <xdr:col>26</xdr:col>
      <xdr:colOff>101600</xdr:colOff>
      <xdr:row>36</xdr:row>
      <xdr:rowOff>33058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4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43235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316211</xdr:rowOff>
    </xdr:from>
    <xdr:to>
      <xdr:col>22</xdr:col>
      <xdr:colOff>165100</xdr:colOff>
      <xdr:row>36</xdr:row>
      <xdr:rowOff>74911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85088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9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311296</xdr:rowOff>
    </xdr:from>
    <xdr:to>
      <xdr:col>19</xdr:col>
      <xdr:colOff>38100</xdr:colOff>
      <xdr:row>36</xdr:row>
      <xdr:rowOff>69996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80173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335890</xdr:rowOff>
    </xdr:from>
    <xdr:to>
      <xdr:col>15</xdr:col>
      <xdr:colOff>101600</xdr:colOff>
      <xdr:row>36</xdr:row>
      <xdr:rowOff>94590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104767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1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41,670
41,541
308.33
35,603,725
34,472,453
979,691
17,698,805
42,330,236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86520</xdr:rowOff>
    </xdr:from>
    <xdr:to>
      <xdr:col>24</xdr:col>
      <xdr:colOff>63500</xdr:colOff>
      <xdr:row>36</xdr:row>
      <xdr:rowOff>94026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58720"/>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94026</xdr:rowOff>
    </xdr:from>
    <xdr:to>
      <xdr:col>19</xdr:col>
      <xdr:colOff>177800</xdr:colOff>
      <xdr:row>36</xdr:row>
      <xdr:rowOff>100438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66226"/>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100438</xdr:rowOff>
    </xdr:from>
    <xdr:to>
      <xdr:col>15</xdr:col>
      <xdr:colOff>50800</xdr:colOff>
      <xdr:row>37</xdr:row>
      <xdr:rowOff>9482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72638"/>
          <a:ext cx="889000" cy="8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7962</xdr:rowOff>
    </xdr:from>
    <xdr:to>
      <xdr:col>10</xdr:col>
      <xdr:colOff>114300</xdr:colOff>
      <xdr:row>37</xdr:row>
      <xdr:rowOff>9482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51612"/>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35720</xdr:rowOff>
    </xdr:from>
    <xdr:to>
      <xdr:col>24</xdr:col>
      <xdr:colOff>114300</xdr:colOff>
      <xdr:row>36</xdr:row>
      <xdr:rowOff>137320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5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43226</xdr:rowOff>
    </xdr:from>
    <xdr:to>
      <xdr:col>20</xdr:col>
      <xdr:colOff>38100</xdr:colOff>
      <xdr:row>36</xdr:row>
      <xdr:rowOff>144826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161353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9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49638</xdr:rowOff>
    </xdr:from>
    <xdr:to>
      <xdr:col>15</xdr:col>
      <xdr:colOff>101600</xdr:colOff>
      <xdr:row>36</xdr:row>
      <xdr:rowOff>151238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167765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9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130132</xdr:rowOff>
    </xdr:from>
    <xdr:to>
      <xdr:col>10</xdr:col>
      <xdr:colOff>165100</xdr:colOff>
      <xdr:row>37</xdr:row>
      <xdr:rowOff>60282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76809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128612</xdr:rowOff>
    </xdr:from>
    <xdr:to>
      <xdr:col>6</xdr:col>
      <xdr:colOff>38100</xdr:colOff>
      <xdr:row>37</xdr:row>
      <xdr:rowOff>58762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75289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6883</xdr:rowOff>
    </xdr:from>
    <xdr:to>
      <xdr:col>24</xdr:col>
      <xdr:colOff>63500</xdr:colOff>
      <xdr:row>57</xdr:row>
      <xdr:rowOff>7683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7953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6883</xdr:rowOff>
    </xdr:from>
    <xdr:to>
      <xdr:col>19</xdr:col>
      <xdr:colOff>177800</xdr:colOff>
      <xdr:row>57</xdr:row>
      <xdr:rowOff>15260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79533"/>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5210</xdr:rowOff>
    </xdr:from>
    <xdr:to>
      <xdr:col>15</xdr:col>
      <xdr:colOff>50800</xdr:colOff>
      <xdr:row>57</xdr:row>
      <xdr:rowOff>15260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77860"/>
          <a:ext cx="889000" cy="1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5210</xdr:rowOff>
    </xdr:from>
    <xdr:to>
      <xdr:col>10</xdr:col>
      <xdr:colOff>114300</xdr:colOff>
      <xdr:row>57</xdr:row>
      <xdr:rowOff>20279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7860"/>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128333</xdr:rowOff>
    </xdr:from>
    <xdr:to>
      <xdr:col>24</xdr:col>
      <xdr:colOff>114300</xdr:colOff>
      <xdr:row>57</xdr:row>
      <xdr:rowOff>58483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43260</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127533</xdr:rowOff>
    </xdr:from>
    <xdr:to>
      <xdr:col>20</xdr:col>
      <xdr:colOff>38100</xdr:colOff>
      <xdr:row>57</xdr:row>
      <xdr:rowOff>57683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48810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135910</xdr:rowOff>
    </xdr:from>
    <xdr:to>
      <xdr:col>15</xdr:col>
      <xdr:colOff>101600</xdr:colOff>
      <xdr:row>57</xdr:row>
      <xdr:rowOff>66060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57187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125860</xdr:rowOff>
    </xdr:from>
    <xdr:to>
      <xdr:col>10</xdr:col>
      <xdr:colOff>165100</xdr:colOff>
      <xdr:row>57</xdr:row>
      <xdr:rowOff>56010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47137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140929</xdr:rowOff>
    </xdr:from>
    <xdr:to>
      <xdr:col>6</xdr:col>
      <xdr:colOff>38100</xdr:colOff>
      <xdr:row>57</xdr:row>
      <xdr:rowOff>71079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62206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4620</xdr:rowOff>
    </xdr:from>
    <xdr:to>
      <xdr:col>24</xdr:col>
      <xdr:colOff>63500</xdr:colOff>
      <xdr:row>78</xdr:row>
      <xdr:rowOff>10313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77720"/>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10313</xdr:rowOff>
    </xdr:from>
    <xdr:to>
      <xdr:col>19</xdr:col>
      <xdr:colOff>177800</xdr:colOff>
      <xdr:row>78</xdr:row>
      <xdr:rowOff>11364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83413"/>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5877</xdr:rowOff>
    </xdr:from>
    <xdr:to>
      <xdr:col>15</xdr:col>
      <xdr:colOff>50800</xdr:colOff>
      <xdr:row>78</xdr:row>
      <xdr:rowOff>11364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7897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5877</xdr:rowOff>
    </xdr:from>
    <xdr:to>
      <xdr:col>10</xdr:col>
      <xdr:colOff>114300</xdr:colOff>
      <xdr:row>78</xdr:row>
      <xdr:rowOff>41447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78977"/>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125270</xdr:rowOff>
    </xdr:from>
    <xdr:to>
      <xdr:col>24</xdr:col>
      <xdr:colOff>114300</xdr:colOff>
      <xdr:row>78</xdr:row>
      <xdr:rowOff>55420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103697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130963</xdr:rowOff>
    </xdr:from>
    <xdr:to>
      <xdr:col>20</xdr:col>
      <xdr:colOff>38100</xdr:colOff>
      <xdr:row>78</xdr:row>
      <xdr:rowOff>61113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52240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132014</xdr:rowOff>
    </xdr:from>
    <xdr:to>
      <xdr:col>15</xdr:col>
      <xdr:colOff>101600</xdr:colOff>
      <xdr:row>78</xdr:row>
      <xdr:rowOff>62164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53291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126527</xdr:rowOff>
    </xdr:from>
    <xdr:to>
      <xdr:col>10</xdr:col>
      <xdr:colOff>165100</xdr:colOff>
      <xdr:row>78</xdr:row>
      <xdr:rowOff>56677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47804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2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162097</xdr:rowOff>
    </xdr:from>
    <xdr:to>
      <xdr:col>6</xdr:col>
      <xdr:colOff>38100</xdr:colOff>
      <xdr:row>78</xdr:row>
      <xdr:rowOff>92247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83374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11260</xdr:rowOff>
    </xdr:from>
    <xdr:to>
      <xdr:col>24</xdr:col>
      <xdr:colOff>62865</xdr:colOff>
      <xdr:row>98</xdr:row>
      <xdr:rowOff>104417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784660"/>
          <a:ext cx="1270" cy="112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108244</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104417</xdr:rowOff>
    </xdr:from>
    <xdr:to>
      <xdr:col>24</xdr:col>
      <xdr:colOff>152400</xdr:colOff>
      <xdr:row>98</xdr:row>
      <xdr:rowOff>104417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129387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55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11260</xdr:rowOff>
    </xdr:from>
    <xdr:to>
      <xdr:col>24</xdr:col>
      <xdr:colOff>152400</xdr:colOff>
      <xdr:row>92</xdr:row>
      <xdr:rowOff>11260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78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56921</xdr:rowOff>
    </xdr:from>
    <xdr:to>
      <xdr:col>24</xdr:col>
      <xdr:colOff>63500</xdr:colOff>
      <xdr:row>92</xdr:row>
      <xdr:rowOff>11260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5658871"/>
          <a:ext cx="838200" cy="12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40907</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500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62480</xdr:rowOff>
    </xdr:from>
    <xdr:to>
      <xdr:col>24</xdr:col>
      <xdr:colOff>114300</xdr:colOff>
      <xdr:row>96</xdr:row>
      <xdr:rowOff>164080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52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56921</xdr:rowOff>
    </xdr:from>
    <xdr:to>
      <xdr:col>19</xdr:col>
      <xdr:colOff>177800</xdr:colOff>
      <xdr:row>92</xdr:row>
      <xdr:rowOff>127767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658871"/>
          <a:ext cx="889000" cy="24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161765</xdr:rowOff>
    </xdr:from>
    <xdr:to>
      <xdr:col>20</xdr:col>
      <xdr:colOff>38100</xdr:colOff>
      <xdr:row>96</xdr:row>
      <xdr:rowOff>91915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83042</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54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127767</xdr:rowOff>
    </xdr:from>
    <xdr:to>
      <xdr:col>15</xdr:col>
      <xdr:colOff>50800</xdr:colOff>
      <xdr:row>92</xdr:row>
      <xdr:rowOff>137995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5901167"/>
          <a:ext cx="8890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113340</xdr:rowOff>
    </xdr:from>
    <xdr:to>
      <xdr:col>15</xdr:col>
      <xdr:colOff>101600</xdr:colOff>
      <xdr:row>97</xdr:row>
      <xdr:rowOff>43490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34617</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137995</xdr:rowOff>
    </xdr:from>
    <xdr:to>
      <xdr:col>10</xdr:col>
      <xdr:colOff>114300</xdr:colOff>
      <xdr:row>93</xdr:row>
      <xdr:rowOff>36902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5911395"/>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111852</xdr:rowOff>
    </xdr:from>
    <xdr:to>
      <xdr:col>10</xdr:col>
      <xdr:colOff>165100</xdr:colOff>
      <xdr:row>97</xdr:row>
      <xdr:rowOff>42002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33129</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140655</xdr:rowOff>
    </xdr:from>
    <xdr:to>
      <xdr:col>6</xdr:col>
      <xdr:colOff>38100</xdr:colOff>
      <xdr:row>97</xdr:row>
      <xdr:rowOff>70805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61932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131910</xdr:rowOff>
    </xdr:from>
    <xdr:to>
      <xdr:col>24</xdr:col>
      <xdr:colOff>114300</xdr:colOff>
      <xdr:row>92</xdr:row>
      <xdr:rowOff>62060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7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84937</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68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6121</xdr:rowOff>
    </xdr:from>
    <xdr:to>
      <xdr:col>20</xdr:col>
      <xdr:colOff>38100</xdr:colOff>
      <xdr:row>91</xdr:row>
      <xdr:rowOff>107721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124248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38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76967</xdr:rowOff>
    </xdr:from>
    <xdr:to>
      <xdr:col>15</xdr:col>
      <xdr:colOff>101600</xdr:colOff>
      <xdr:row>93</xdr:row>
      <xdr:rowOff>7117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58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23644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62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87195</xdr:rowOff>
    </xdr:from>
    <xdr:to>
      <xdr:col>10</xdr:col>
      <xdr:colOff>165100</xdr:colOff>
      <xdr:row>93</xdr:row>
      <xdr:rowOff>17345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58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33872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63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157552</xdr:rowOff>
    </xdr:from>
    <xdr:to>
      <xdr:col>6</xdr:col>
      <xdr:colOff>38100</xdr:colOff>
      <xdr:row>93</xdr:row>
      <xdr:rowOff>87702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593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104229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70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31005</xdr:rowOff>
    </xdr:from>
    <xdr:to>
      <xdr:col>55</xdr:col>
      <xdr:colOff>0</xdr:colOff>
      <xdr:row>36</xdr:row>
      <xdr:rowOff>1401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031755"/>
          <a:ext cx="838200" cy="1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146773</xdr:rowOff>
    </xdr:from>
    <xdr:to>
      <xdr:col>50</xdr:col>
      <xdr:colOff>114300</xdr:colOff>
      <xdr:row>35</xdr:row>
      <xdr:rowOff>31005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804623"/>
          <a:ext cx="889000" cy="2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146773</xdr:rowOff>
    </xdr:from>
    <xdr:to>
      <xdr:col>45</xdr:col>
      <xdr:colOff>177800</xdr:colOff>
      <xdr:row>37</xdr:row>
      <xdr:rowOff>36981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804623"/>
          <a:ext cx="889000" cy="57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36981</xdr:rowOff>
    </xdr:from>
    <xdr:to>
      <xdr:col>41</xdr:col>
      <xdr:colOff>50800</xdr:colOff>
      <xdr:row>37</xdr:row>
      <xdr:rowOff>61108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80631"/>
          <a:ext cx="8890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122051</xdr:rowOff>
    </xdr:from>
    <xdr:to>
      <xdr:col>55</xdr:col>
      <xdr:colOff>50800</xdr:colOff>
      <xdr:row>36</xdr:row>
      <xdr:rowOff>52201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144928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151655</xdr:rowOff>
    </xdr:from>
    <xdr:to>
      <xdr:col>50</xdr:col>
      <xdr:colOff>165100</xdr:colOff>
      <xdr:row>35</xdr:row>
      <xdr:rowOff>81805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98332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5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95973</xdr:rowOff>
    </xdr:from>
    <xdr:to>
      <xdr:col>46</xdr:col>
      <xdr:colOff>38100</xdr:colOff>
      <xdr:row>34</xdr:row>
      <xdr:rowOff>26123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17250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4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157631</xdr:rowOff>
    </xdr:from>
    <xdr:to>
      <xdr:col>41</xdr:col>
      <xdr:colOff>101600</xdr:colOff>
      <xdr:row>37</xdr:row>
      <xdr:rowOff>87781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78908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10308</xdr:rowOff>
    </xdr:from>
    <xdr:to>
      <xdr:col>36</xdr:col>
      <xdr:colOff>165100</xdr:colOff>
      <xdr:row>37</xdr:row>
      <xdr:rowOff>111908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103035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4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90684</xdr:rowOff>
    </xdr:from>
    <xdr:to>
      <xdr:col>55</xdr:col>
      <xdr:colOff>0</xdr:colOff>
      <xdr:row>56</xdr:row>
      <xdr:rowOff>150709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520434"/>
          <a:ext cx="838200" cy="23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121321</xdr:rowOff>
    </xdr:from>
    <xdr:to>
      <xdr:col>50</xdr:col>
      <xdr:colOff>114300</xdr:colOff>
      <xdr:row>55</xdr:row>
      <xdr:rowOff>90684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379621"/>
          <a:ext cx="889000" cy="1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121321</xdr:rowOff>
    </xdr:from>
    <xdr:to>
      <xdr:col>45</xdr:col>
      <xdr:colOff>177800</xdr:colOff>
      <xdr:row>55</xdr:row>
      <xdr:rowOff>13220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379621"/>
          <a:ext cx="889000" cy="6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21368</xdr:rowOff>
    </xdr:from>
    <xdr:to>
      <xdr:col>41</xdr:col>
      <xdr:colOff>50800</xdr:colOff>
      <xdr:row>55</xdr:row>
      <xdr:rowOff>13220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279668"/>
          <a:ext cx="889000" cy="1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99909</xdr:rowOff>
    </xdr:from>
    <xdr:to>
      <xdr:col>55</xdr:col>
      <xdr:colOff>50800</xdr:colOff>
      <xdr:row>57</xdr:row>
      <xdr:rowOff>30059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78336</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39884</xdr:rowOff>
    </xdr:from>
    <xdr:to>
      <xdr:col>50</xdr:col>
      <xdr:colOff>165100</xdr:colOff>
      <xdr:row>55</xdr:row>
      <xdr:rowOff>141484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158011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4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70521</xdr:rowOff>
    </xdr:from>
    <xdr:to>
      <xdr:col>46</xdr:col>
      <xdr:colOff>38100</xdr:colOff>
      <xdr:row>55</xdr:row>
      <xdr:rowOff>671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3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17198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1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133870</xdr:rowOff>
    </xdr:from>
    <xdr:to>
      <xdr:col>41</xdr:col>
      <xdr:colOff>101600</xdr:colOff>
      <xdr:row>55</xdr:row>
      <xdr:rowOff>64020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3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80547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16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142018</xdr:rowOff>
    </xdr:from>
    <xdr:to>
      <xdr:col>36</xdr:col>
      <xdr:colOff>165100</xdr:colOff>
      <xdr:row>54</xdr:row>
      <xdr:rowOff>72168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2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88695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0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23471</xdr:rowOff>
    </xdr:from>
    <xdr:to>
      <xdr:col>55</xdr:col>
      <xdr:colOff>0</xdr:colOff>
      <xdr:row>79</xdr:row>
      <xdr:rowOff>34933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225121"/>
          <a:ext cx="838200" cy="35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23471</xdr:rowOff>
    </xdr:from>
    <xdr:to>
      <xdr:col>50</xdr:col>
      <xdr:colOff>114300</xdr:colOff>
      <xdr:row>77</xdr:row>
      <xdr:rowOff>68422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25121"/>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68422</xdr:rowOff>
    </xdr:from>
    <xdr:to>
      <xdr:col>45</xdr:col>
      <xdr:colOff>177800</xdr:colOff>
      <xdr:row>78</xdr:row>
      <xdr:rowOff>93667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70072"/>
          <a:ext cx="889000" cy="19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143342</xdr:rowOff>
    </xdr:from>
    <xdr:to>
      <xdr:col>41</xdr:col>
      <xdr:colOff>50800</xdr:colOff>
      <xdr:row>78</xdr:row>
      <xdr:rowOff>93667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659192"/>
          <a:ext cx="889000" cy="80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155583</xdr:rowOff>
    </xdr:from>
    <xdr:to>
      <xdr:col>55</xdr:col>
      <xdr:colOff>50800</xdr:colOff>
      <xdr:row>79</xdr:row>
      <xdr:rowOff>85733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70510</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4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144121</xdr:rowOff>
    </xdr:from>
    <xdr:to>
      <xdr:col>50</xdr:col>
      <xdr:colOff>165100</xdr:colOff>
      <xdr:row>77</xdr:row>
      <xdr:rowOff>74271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1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90799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9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17622</xdr:rowOff>
    </xdr:from>
    <xdr:to>
      <xdr:col>46</xdr:col>
      <xdr:colOff>38100</xdr:colOff>
      <xdr:row>77</xdr:row>
      <xdr:rowOff>119222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135749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9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42867</xdr:rowOff>
    </xdr:from>
    <xdr:to>
      <xdr:col>41</xdr:col>
      <xdr:colOff>101600</xdr:colOff>
      <xdr:row>78</xdr:row>
      <xdr:rowOff>144467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135594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0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92542</xdr:rowOff>
    </xdr:from>
    <xdr:to>
      <xdr:col>36</xdr:col>
      <xdr:colOff>165100</xdr:colOff>
      <xdr:row>74</xdr:row>
      <xdr:rowOff>22692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60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39219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38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159291</xdr:rowOff>
    </xdr:from>
    <xdr:to>
      <xdr:col>55</xdr:col>
      <xdr:colOff>0</xdr:colOff>
      <xdr:row>97</xdr:row>
      <xdr:rowOff>15374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18491"/>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158193</xdr:rowOff>
    </xdr:from>
    <xdr:to>
      <xdr:col>50</xdr:col>
      <xdr:colOff>114300</xdr:colOff>
      <xdr:row>96</xdr:row>
      <xdr:rowOff>159291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445943"/>
          <a:ext cx="889000" cy="17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115002</xdr:rowOff>
    </xdr:from>
    <xdr:to>
      <xdr:col>45</xdr:col>
      <xdr:colOff>177800</xdr:colOff>
      <xdr:row>95</xdr:row>
      <xdr:rowOff>158193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402752"/>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115002</xdr:rowOff>
    </xdr:from>
    <xdr:to>
      <xdr:col>41</xdr:col>
      <xdr:colOff>50800</xdr:colOff>
      <xdr:row>97</xdr:row>
      <xdr:rowOff>102277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402752"/>
          <a:ext cx="889000" cy="3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136024</xdr:rowOff>
    </xdr:from>
    <xdr:to>
      <xdr:col>55</xdr:col>
      <xdr:colOff>50800</xdr:colOff>
      <xdr:row>97</xdr:row>
      <xdr:rowOff>66174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158901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108491</xdr:rowOff>
    </xdr:from>
    <xdr:to>
      <xdr:col>50</xdr:col>
      <xdr:colOff>165100</xdr:colOff>
      <xdr:row>97</xdr:row>
      <xdr:rowOff>38641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55168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107393</xdr:rowOff>
    </xdr:from>
    <xdr:to>
      <xdr:col>46</xdr:col>
      <xdr:colOff>38100</xdr:colOff>
      <xdr:row>96</xdr:row>
      <xdr:rowOff>37543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3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54070</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7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64202</xdr:rowOff>
    </xdr:from>
    <xdr:to>
      <xdr:col>41</xdr:col>
      <xdr:colOff>101600</xdr:colOff>
      <xdr:row>95</xdr:row>
      <xdr:rowOff>165802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10879</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12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51477</xdr:rowOff>
    </xdr:from>
    <xdr:to>
      <xdr:col>36</xdr:col>
      <xdr:colOff>165100</xdr:colOff>
      <xdr:row>97</xdr:row>
      <xdr:rowOff>153077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169604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52965</xdr:rowOff>
    </xdr:from>
    <xdr:to>
      <xdr:col>85</xdr:col>
      <xdr:colOff>127000</xdr:colOff>
      <xdr:row>38</xdr:row>
      <xdr:rowOff>89084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68065"/>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52965</xdr:rowOff>
    </xdr:from>
    <xdr:to>
      <xdr:col>81</xdr:col>
      <xdr:colOff>50800</xdr:colOff>
      <xdr:row>38</xdr:row>
      <xdr:rowOff>92075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568065"/>
          <a:ext cx="889000" cy="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72301</xdr:rowOff>
    </xdr:from>
    <xdr:to>
      <xdr:col>76</xdr:col>
      <xdr:colOff>114300</xdr:colOff>
      <xdr:row>38</xdr:row>
      <xdr:rowOff>92075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87401"/>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138157</xdr:rowOff>
    </xdr:from>
    <xdr:to>
      <xdr:col>71</xdr:col>
      <xdr:colOff>177800</xdr:colOff>
      <xdr:row>38</xdr:row>
      <xdr:rowOff>72301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310357"/>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38284</xdr:rowOff>
    </xdr:from>
    <xdr:to>
      <xdr:col>85</xdr:col>
      <xdr:colOff>177800</xdr:colOff>
      <xdr:row>38</xdr:row>
      <xdr:rowOff>139884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5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169111</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34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2165</xdr:rowOff>
    </xdr:from>
    <xdr:to>
      <xdr:col>81</xdr:col>
      <xdr:colOff>101600</xdr:colOff>
      <xdr:row>38</xdr:row>
      <xdr:rowOff>103765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120292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9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41275</xdr:rowOff>
    </xdr:from>
    <xdr:to>
      <xdr:col>76</xdr:col>
      <xdr:colOff>165100</xdr:colOff>
      <xdr:row>38</xdr:row>
      <xdr:rowOff>142875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134002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4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21501</xdr:rowOff>
    </xdr:from>
    <xdr:to>
      <xdr:col>72</xdr:col>
      <xdr:colOff>38100</xdr:colOff>
      <xdr:row>38</xdr:row>
      <xdr:rowOff>123101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114228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87357</xdr:rowOff>
    </xdr:from>
    <xdr:to>
      <xdr:col>67</xdr:col>
      <xdr:colOff>101600</xdr:colOff>
      <xdr:row>37</xdr:row>
      <xdr:rowOff>17507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2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34034</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0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104147</xdr:rowOff>
    </xdr:from>
    <xdr:to>
      <xdr:col>85</xdr:col>
      <xdr:colOff>127000</xdr:colOff>
      <xdr:row>74</xdr:row>
      <xdr:rowOff>165760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791447"/>
          <a:ext cx="8382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165760</xdr:rowOff>
    </xdr:from>
    <xdr:to>
      <xdr:col>81</xdr:col>
      <xdr:colOff>50800</xdr:colOff>
      <xdr:row>75</xdr:row>
      <xdr:rowOff>30571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53060"/>
          <a:ext cx="889000" cy="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30571</xdr:rowOff>
    </xdr:from>
    <xdr:to>
      <xdr:col>76</xdr:col>
      <xdr:colOff>114300</xdr:colOff>
      <xdr:row>75</xdr:row>
      <xdr:rowOff>62542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889321"/>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62542</xdr:rowOff>
    </xdr:from>
    <xdr:to>
      <xdr:col>71</xdr:col>
      <xdr:colOff>177800</xdr:colOff>
      <xdr:row>75</xdr:row>
      <xdr:rowOff>81102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921292"/>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53347</xdr:rowOff>
    </xdr:from>
    <xdr:to>
      <xdr:col>85</xdr:col>
      <xdr:colOff>177800</xdr:colOff>
      <xdr:row>74</xdr:row>
      <xdr:rowOff>154947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76224</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59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114960</xdr:rowOff>
    </xdr:from>
    <xdr:to>
      <xdr:col>81</xdr:col>
      <xdr:colOff>101600</xdr:colOff>
      <xdr:row>75</xdr:row>
      <xdr:rowOff>45110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61637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57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151221</xdr:rowOff>
    </xdr:from>
    <xdr:to>
      <xdr:col>76</xdr:col>
      <xdr:colOff>165100</xdr:colOff>
      <xdr:row>75</xdr:row>
      <xdr:rowOff>81371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97898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1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11742</xdr:rowOff>
    </xdr:from>
    <xdr:to>
      <xdr:col>72</xdr:col>
      <xdr:colOff>38100</xdr:colOff>
      <xdr:row>75</xdr:row>
      <xdr:rowOff>113342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129869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30302</xdr:rowOff>
    </xdr:from>
    <xdr:to>
      <xdr:col>67</xdr:col>
      <xdr:colOff>101600</xdr:colOff>
      <xdr:row>75</xdr:row>
      <xdr:rowOff>131902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148429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78363</xdr:rowOff>
    </xdr:from>
    <xdr:to>
      <xdr:col>85</xdr:col>
      <xdr:colOff>127000</xdr:colOff>
      <xdr:row>98</xdr:row>
      <xdr:rowOff>113213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09013"/>
          <a:ext cx="838200" cy="20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78363</xdr:rowOff>
    </xdr:from>
    <xdr:to>
      <xdr:col>81</xdr:col>
      <xdr:colOff>50800</xdr:colOff>
      <xdr:row>98</xdr:row>
      <xdr:rowOff>132682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09013"/>
          <a:ext cx="889000" cy="2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85320</xdr:rowOff>
    </xdr:from>
    <xdr:to>
      <xdr:col>76</xdr:col>
      <xdr:colOff>114300</xdr:colOff>
      <xdr:row>98</xdr:row>
      <xdr:rowOff>132682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7420"/>
          <a:ext cx="889000" cy="4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85320</xdr:rowOff>
    </xdr:from>
    <xdr:to>
      <xdr:col>71</xdr:col>
      <xdr:colOff>177800</xdr:colOff>
      <xdr:row>98</xdr:row>
      <xdr:rowOff>92639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7420"/>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15805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62413</xdr:rowOff>
    </xdr:from>
    <xdr:to>
      <xdr:col>85</xdr:col>
      <xdr:colOff>177800</xdr:colOff>
      <xdr:row>98</xdr:row>
      <xdr:rowOff>164013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19100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27563</xdr:rowOff>
    </xdr:from>
    <xdr:to>
      <xdr:col>81</xdr:col>
      <xdr:colOff>101600</xdr:colOff>
      <xdr:row>97</xdr:row>
      <xdr:rowOff>129163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145690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3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81882</xdr:rowOff>
    </xdr:from>
    <xdr:to>
      <xdr:col>76</xdr:col>
      <xdr:colOff>165100</xdr:colOff>
      <xdr:row>99</xdr:row>
      <xdr:rowOff>12032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7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34520</xdr:rowOff>
    </xdr:from>
    <xdr:to>
      <xdr:col>72</xdr:col>
      <xdr:colOff>38100</xdr:colOff>
      <xdr:row>98</xdr:row>
      <xdr:rowOff>136120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152647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41839</xdr:rowOff>
    </xdr:from>
    <xdr:to>
      <xdr:col>67</xdr:col>
      <xdr:colOff>101600</xdr:colOff>
      <xdr:row>98</xdr:row>
      <xdr:rowOff>143439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159966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93066</xdr:rowOff>
    </xdr:from>
    <xdr:to>
      <xdr:col>116</xdr:col>
      <xdr:colOff>63500</xdr:colOff>
      <xdr:row>38</xdr:row>
      <xdr:rowOff>97486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36716"/>
          <a:ext cx="838200" cy="17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97486</xdr:rowOff>
    </xdr:from>
    <xdr:to>
      <xdr:col>111</xdr:col>
      <xdr:colOff>177800</xdr:colOff>
      <xdr:row>38</xdr:row>
      <xdr:rowOff>138747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12586"/>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138747</xdr:rowOff>
    </xdr:from>
    <xdr:to>
      <xdr:col>107</xdr:col>
      <xdr:colOff>50800</xdr:colOff>
      <xdr:row>38</xdr:row>
      <xdr:rowOff>145111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53847"/>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145111</xdr:rowOff>
    </xdr:from>
    <xdr:to>
      <xdr:col>102</xdr:col>
      <xdr:colOff>114300</xdr:colOff>
      <xdr:row>38</xdr:row>
      <xdr:rowOff>147892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60211"/>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42266</xdr:rowOff>
    </xdr:from>
    <xdr:to>
      <xdr:col>116</xdr:col>
      <xdr:colOff>114300</xdr:colOff>
      <xdr:row>37</xdr:row>
      <xdr:rowOff>143866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65143</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3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46686</xdr:rowOff>
    </xdr:from>
    <xdr:to>
      <xdr:col>112</xdr:col>
      <xdr:colOff>38100</xdr:colOff>
      <xdr:row>38</xdr:row>
      <xdr:rowOff>148286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139413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87947</xdr:rowOff>
    </xdr:from>
    <xdr:to>
      <xdr:col>107</xdr:col>
      <xdr:colOff>101600</xdr:colOff>
      <xdr:row>39</xdr:row>
      <xdr:rowOff>18097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9224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94311</xdr:rowOff>
    </xdr:from>
    <xdr:to>
      <xdr:col>102</xdr:col>
      <xdr:colOff>165100</xdr:colOff>
      <xdr:row>39</xdr:row>
      <xdr:rowOff>24461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15588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7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97092</xdr:rowOff>
    </xdr:from>
    <xdr:to>
      <xdr:col>98</xdr:col>
      <xdr:colOff>38100</xdr:colOff>
      <xdr:row>39</xdr:row>
      <xdr:rowOff>27242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18369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7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19018</xdr:rowOff>
    </xdr:from>
    <xdr:to>
      <xdr:col>116</xdr:col>
      <xdr:colOff>63500</xdr:colOff>
      <xdr:row>59</xdr:row>
      <xdr:rowOff>30734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34568"/>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145186</xdr:rowOff>
    </xdr:from>
    <xdr:to>
      <xdr:col>111</xdr:col>
      <xdr:colOff>177800</xdr:colOff>
      <xdr:row>59</xdr:row>
      <xdr:rowOff>19018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9286"/>
          <a:ext cx="8890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145186</xdr:rowOff>
    </xdr:from>
    <xdr:to>
      <xdr:col>107</xdr:col>
      <xdr:colOff>50800</xdr:colOff>
      <xdr:row>59</xdr:row>
      <xdr:rowOff>17494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9286"/>
          <a:ext cx="8890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16199</xdr:rowOff>
    </xdr:from>
    <xdr:to>
      <xdr:col>102</xdr:col>
      <xdr:colOff>114300</xdr:colOff>
      <xdr:row>59</xdr:row>
      <xdr:rowOff>17494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3174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151384</xdr:rowOff>
    </xdr:from>
    <xdr:to>
      <xdr:col>116</xdr:col>
      <xdr:colOff>114300</xdr:colOff>
      <xdr:row>59</xdr:row>
      <xdr:rowOff>81534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66311</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1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139668</xdr:rowOff>
    </xdr:from>
    <xdr:to>
      <xdr:col>112</xdr:col>
      <xdr:colOff>38100</xdr:colOff>
      <xdr:row>59</xdr:row>
      <xdr:rowOff>69818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60945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94386</xdr:rowOff>
    </xdr:from>
    <xdr:to>
      <xdr:col>107</xdr:col>
      <xdr:colOff>101600</xdr:colOff>
      <xdr:row>59</xdr:row>
      <xdr:rowOff>24536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15663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138144</xdr:rowOff>
    </xdr:from>
    <xdr:to>
      <xdr:col>102</xdr:col>
      <xdr:colOff>165100</xdr:colOff>
      <xdr:row>59</xdr:row>
      <xdr:rowOff>68294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59421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136849</xdr:rowOff>
    </xdr:from>
    <xdr:to>
      <xdr:col>98</xdr:col>
      <xdr:colOff>38100</xdr:colOff>
      <xdr:row>59</xdr:row>
      <xdr:rowOff>66999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58126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60871</xdr:rowOff>
    </xdr:from>
    <xdr:to>
      <xdr:col>116</xdr:col>
      <xdr:colOff>63500</xdr:colOff>
      <xdr:row>77</xdr:row>
      <xdr:rowOff>73583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62521"/>
          <a:ext cx="8382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53263</xdr:rowOff>
    </xdr:from>
    <xdr:to>
      <xdr:col>111</xdr:col>
      <xdr:colOff>177800</xdr:colOff>
      <xdr:row>77</xdr:row>
      <xdr:rowOff>73583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254913"/>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152691</xdr:rowOff>
    </xdr:from>
    <xdr:to>
      <xdr:col>107</xdr:col>
      <xdr:colOff>50800</xdr:colOff>
      <xdr:row>77</xdr:row>
      <xdr:rowOff>53263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011441"/>
          <a:ext cx="889000" cy="2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152691</xdr:rowOff>
    </xdr:from>
    <xdr:to>
      <xdr:col>102</xdr:col>
      <xdr:colOff>114300</xdr:colOff>
      <xdr:row>76</xdr:row>
      <xdr:rowOff>41872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011441"/>
          <a:ext cx="889000" cy="6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10071</xdr:rowOff>
    </xdr:from>
    <xdr:to>
      <xdr:col>116</xdr:col>
      <xdr:colOff>114300</xdr:colOff>
      <xdr:row>77</xdr:row>
      <xdr:rowOff>111671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32948</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22783</xdr:rowOff>
    </xdr:from>
    <xdr:to>
      <xdr:col>112</xdr:col>
      <xdr:colOff>38100</xdr:colOff>
      <xdr:row>77</xdr:row>
      <xdr:rowOff>124383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140910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9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2463</xdr:rowOff>
    </xdr:from>
    <xdr:to>
      <xdr:col>107</xdr:col>
      <xdr:colOff>101600</xdr:colOff>
      <xdr:row>77</xdr:row>
      <xdr:rowOff>104063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120590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9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101892</xdr:rowOff>
    </xdr:from>
    <xdr:to>
      <xdr:col>102</xdr:col>
      <xdr:colOff>165100</xdr:colOff>
      <xdr:row>76</xdr:row>
      <xdr:rowOff>32041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606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48569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162522</xdr:rowOff>
    </xdr:from>
    <xdr:to>
      <xdr:col>98</xdr:col>
      <xdr:colOff>38100</xdr:colOff>
      <xdr:row>76</xdr:row>
      <xdr:rowOff>92672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109199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200">
              <a:latin typeface="ＭＳ Ｐゴシック" panose="020B0600070205080204" pitchFamily="50" charset="-128"/>
              <a:ea typeface="ＭＳ Ｐゴシック" panose="020B0600070205080204" pitchFamily="50" charset="-128"/>
            </a:rPr>
            <a:t>123,958</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上回っている。その要因は，名瀬地区，住用地区，笠利地区において総合支所方式を採用していることや，生活保護事務従事職員，空港管理事務所職員等を配置しているためである。</a:t>
          </a:r>
        </a:p>
        <a:p>
          <a:r>
            <a:rPr kumimoji="1" lang="ja-JP" altLang="en-US" sz="12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200">
              <a:latin typeface="ＭＳ Ｐゴシック" panose="020B0600070205080204" pitchFamily="50" charset="-128"/>
              <a:ea typeface="ＭＳ Ｐゴシック" panose="020B0600070205080204" pitchFamily="50" charset="-128"/>
            </a:rPr>
            <a:t>247,165</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円となっており，全国，県及び類似団体平均を大幅に上回っている。その要因は，主に介護給付費の伸び率が高いためである。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72,592</a:t>
          </a:r>
          <a:r>
            <a:rPr kumimoji="1" lang="ja-JP" altLang="en-US" sz="1200">
              <a:latin typeface="ＭＳ Ｐゴシック" panose="020B0600070205080204" pitchFamily="50" charset="-128"/>
              <a:ea typeface="ＭＳ Ｐゴシック" panose="020B0600070205080204" pitchFamily="50" charset="-128"/>
            </a:rPr>
            <a:t>円となっており，全国平均を上回っているが，県平均及び類似団体平均を下回っている。その主な理由は，庁舎整備事業や市民交流センター整備事業といった大型事業の完了により普通建設事業費（うち新規整備）が大きく減少したことによ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108,266</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円となっており，類似団体と比較して高い状況であり，さらに今後も増加傾向にある。前年度決算より増加している理由は，大型事業の当該年度元金償還開始によるものである。</a:t>
          </a:r>
        </a:p>
        <a:p>
          <a:r>
            <a:rPr kumimoji="1" lang="ja-JP" altLang="en-US" sz="1200">
              <a:latin typeface="ＭＳ Ｐゴシック" panose="020B0600070205080204" pitchFamily="50" charset="-128"/>
              <a:ea typeface="ＭＳ Ｐゴシック" panose="020B0600070205080204" pitchFamily="50" charset="-128"/>
            </a:rPr>
            <a:t>積立金は，住民一人当たり</a:t>
          </a:r>
          <a:r>
            <a:rPr kumimoji="1" lang="en-US" altLang="ja-JP" sz="1200">
              <a:latin typeface="ＭＳ Ｐゴシック" panose="020B0600070205080204" pitchFamily="50" charset="-128"/>
              <a:ea typeface="ＭＳ Ｐゴシック" panose="020B0600070205080204" pitchFamily="50" charset="-128"/>
            </a:rPr>
            <a:t>26,952</a:t>
          </a:r>
          <a:r>
            <a:rPr kumimoji="1" lang="ja-JP" altLang="en-US" sz="1200">
              <a:latin typeface="ＭＳ Ｐゴシック" panose="020B0600070205080204" pitchFamily="50" charset="-128"/>
              <a:ea typeface="ＭＳ Ｐゴシック" panose="020B0600070205080204" pitchFamily="50" charset="-128"/>
            </a:rPr>
            <a:t>円となっており，県平均及び類似団体平均を下回っている。その主な理由は，公共施設整備事業基金や地域振興基金への積み立てが，前年度に比べ減少したことによるものである。</a:t>
          </a:r>
        </a:p>
        <a:p>
          <a:r>
            <a:rPr kumimoji="1" lang="ja-JP" altLang="en-US" sz="1200">
              <a:latin typeface="ＭＳ Ｐゴシック" panose="020B0600070205080204" pitchFamily="50" charset="-128"/>
              <a:ea typeface="ＭＳ Ｐゴシック" panose="020B0600070205080204" pitchFamily="50" charset="-128"/>
            </a:rPr>
            <a:t>繰出金は，住民一人あたり</a:t>
          </a:r>
          <a:r>
            <a:rPr kumimoji="1" lang="en-US" altLang="ja-JP" sz="1200">
              <a:latin typeface="ＭＳ Ｐゴシック" panose="020B0600070205080204" pitchFamily="50" charset="-128"/>
              <a:ea typeface="ＭＳ Ｐゴシック" panose="020B0600070205080204" pitchFamily="50" charset="-128"/>
            </a:rPr>
            <a:t>55,707</a:t>
          </a:r>
          <a:r>
            <a:rPr kumimoji="1" lang="ja-JP" altLang="en-US" sz="1200">
              <a:latin typeface="ＭＳ Ｐゴシック" panose="020B0600070205080204" pitchFamily="50" charset="-128"/>
              <a:ea typeface="ＭＳ Ｐゴシック" panose="020B0600070205080204" pitchFamily="50" charset="-128"/>
            </a:rPr>
            <a:t>円となっており，前年度決算と比べて増加している。その主な理由は，食肉処理施設建設のためのと畜場特別会計への繰出金が増加したことなどによる。</a:t>
          </a:r>
        </a:p>
        <a:p>
          <a:r>
            <a:rPr kumimoji="1" lang="ja-JP" altLang="en-US" sz="1200">
              <a:latin typeface="ＭＳ Ｐゴシック" panose="020B0600070205080204" pitchFamily="50" charset="-128"/>
              <a:ea typeface="ＭＳ Ｐゴシック" panose="020B0600070205080204" pitchFamily="50" charset="-128"/>
            </a:rPr>
            <a:t>類似団体平均値よりも住民一人当たりの歳出額が大きい性質の歳出もあることから，今後も奄美市第２次財政計画</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R7</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を遵守し歳出の抑制を行い，健全な財政運営に努めていく。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41,670
41,541
308.33
35,603,725
34,472,453
979,691
17,698,805
42,330,236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12522</xdr:rowOff>
    </xdr:from>
    <xdr:to>
      <xdr:col>24</xdr:col>
      <xdr:colOff>63500</xdr:colOff>
      <xdr:row>37</xdr:row>
      <xdr:rowOff>32563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56172"/>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21590</xdr:rowOff>
    </xdr:from>
    <xdr:to>
      <xdr:col>19</xdr:col>
      <xdr:colOff>177800</xdr:colOff>
      <xdr:row>37</xdr:row>
      <xdr:rowOff>32563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6524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162255</xdr:rowOff>
    </xdr:from>
    <xdr:to>
      <xdr:col>15</xdr:col>
      <xdr:colOff>50800</xdr:colOff>
      <xdr:row>37</xdr:row>
      <xdr:rowOff>21590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4455"/>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158445</xdr:rowOff>
    </xdr:from>
    <xdr:to>
      <xdr:col>10</xdr:col>
      <xdr:colOff>114300</xdr:colOff>
      <xdr:row>36</xdr:row>
      <xdr:rowOff>162255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30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133172</xdr:rowOff>
    </xdr:from>
    <xdr:to>
      <xdr:col>24</xdr:col>
      <xdr:colOff>114300</xdr:colOff>
      <xdr:row>37</xdr:row>
      <xdr:rowOff>63322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156049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5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153213</xdr:rowOff>
    </xdr:from>
    <xdr:to>
      <xdr:col>20</xdr:col>
      <xdr:colOff>38100</xdr:colOff>
      <xdr:row>37</xdr:row>
      <xdr:rowOff>83363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74490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142240</xdr:rowOff>
    </xdr:from>
    <xdr:to>
      <xdr:col>15</xdr:col>
      <xdr:colOff>101600</xdr:colOff>
      <xdr:row>37</xdr:row>
      <xdr:rowOff>72390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63517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111455</xdr:rowOff>
    </xdr:from>
    <xdr:to>
      <xdr:col>10</xdr:col>
      <xdr:colOff>165100</xdr:colOff>
      <xdr:row>37</xdr:row>
      <xdr:rowOff>41605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32732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3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107645</xdr:rowOff>
    </xdr:from>
    <xdr:to>
      <xdr:col>6</xdr:col>
      <xdr:colOff>38100</xdr:colOff>
      <xdr:row>37</xdr:row>
      <xdr:rowOff>37795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54322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5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165589</xdr:rowOff>
    </xdr:from>
    <xdr:to>
      <xdr:col>24</xdr:col>
      <xdr:colOff>63500</xdr:colOff>
      <xdr:row>58</xdr:row>
      <xdr:rowOff>7979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66789"/>
          <a:ext cx="838200" cy="18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147878</xdr:rowOff>
    </xdr:from>
    <xdr:to>
      <xdr:col>19</xdr:col>
      <xdr:colOff>177800</xdr:colOff>
      <xdr:row>56</xdr:row>
      <xdr:rowOff>165589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49078"/>
          <a:ext cx="8890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147878</xdr:rowOff>
    </xdr:from>
    <xdr:to>
      <xdr:col>15</xdr:col>
      <xdr:colOff>50800</xdr:colOff>
      <xdr:row>58</xdr:row>
      <xdr:rowOff>12404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49078"/>
          <a:ext cx="889000" cy="20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39421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31214</xdr:rowOff>
    </xdr:from>
    <xdr:to>
      <xdr:col>10</xdr:col>
      <xdr:colOff>114300</xdr:colOff>
      <xdr:row>58</xdr:row>
      <xdr:rowOff>12404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03864"/>
          <a:ext cx="889000" cy="15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128629</xdr:rowOff>
    </xdr:from>
    <xdr:to>
      <xdr:col>24</xdr:col>
      <xdr:colOff>114300</xdr:colOff>
      <xdr:row>58</xdr:row>
      <xdr:rowOff>58779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151506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114789</xdr:rowOff>
    </xdr:from>
    <xdr:to>
      <xdr:col>20</xdr:col>
      <xdr:colOff>38100</xdr:colOff>
      <xdr:row>57</xdr:row>
      <xdr:rowOff>44939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61466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9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97078</xdr:rowOff>
    </xdr:from>
    <xdr:to>
      <xdr:col>15</xdr:col>
      <xdr:colOff>101600</xdr:colOff>
      <xdr:row>57</xdr:row>
      <xdr:rowOff>27228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43755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7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133054</xdr:rowOff>
    </xdr:from>
    <xdr:to>
      <xdr:col>10</xdr:col>
      <xdr:colOff>165100</xdr:colOff>
      <xdr:row>58</xdr:row>
      <xdr:rowOff>63204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79731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8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151864</xdr:rowOff>
    </xdr:from>
    <xdr:to>
      <xdr:col>6</xdr:col>
      <xdr:colOff>38100</xdr:colOff>
      <xdr:row>57</xdr:row>
      <xdr:rowOff>82014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98541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2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36282</xdr:rowOff>
    </xdr:from>
    <xdr:to>
      <xdr:col>24</xdr:col>
      <xdr:colOff>63500</xdr:colOff>
      <xdr:row>72</xdr:row>
      <xdr:rowOff>114252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380682"/>
          <a:ext cx="838200" cy="7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36282</xdr:rowOff>
    </xdr:from>
    <xdr:to>
      <xdr:col>19</xdr:col>
      <xdr:colOff>177800</xdr:colOff>
      <xdr:row>73</xdr:row>
      <xdr:rowOff>12347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380682"/>
          <a:ext cx="889000" cy="1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12347</xdr:rowOff>
    </xdr:from>
    <xdr:to>
      <xdr:col>15</xdr:col>
      <xdr:colOff>50800</xdr:colOff>
      <xdr:row>73</xdr:row>
      <xdr:rowOff>28962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528197"/>
          <a:ext cx="889000" cy="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28962</xdr:rowOff>
    </xdr:from>
    <xdr:to>
      <xdr:col>10</xdr:col>
      <xdr:colOff>114300</xdr:colOff>
      <xdr:row>73</xdr:row>
      <xdr:rowOff>116008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544812"/>
          <a:ext cx="889000" cy="8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63452</xdr:rowOff>
    </xdr:from>
    <xdr:to>
      <xdr:col>24</xdr:col>
      <xdr:colOff>114300</xdr:colOff>
      <xdr:row>72</xdr:row>
      <xdr:rowOff>165052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4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86329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25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156932</xdr:rowOff>
    </xdr:from>
    <xdr:to>
      <xdr:col>20</xdr:col>
      <xdr:colOff>38100</xdr:colOff>
      <xdr:row>72</xdr:row>
      <xdr:rowOff>87082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103609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10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132997</xdr:rowOff>
    </xdr:from>
    <xdr:to>
      <xdr:col>15</xdr:col>
      <xdr:colOff>101600</xdr:colOff>
      <xdr:row>73</xdr:row>
      <xdr:rowOff>63147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4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79674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2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149612</xdr:rowOff>
    </xdr:from>
    <xdr:to>
      <xdr:col>10</xdr:col>
      <xdr:colOff>165100</xdr:colOff>
      <xdr:row>73</xdr:row>
      <xdr:rowOff>79762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4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96289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26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65208</xdr:rowOff>
    </xdr:from>
    <xdr:to>
      <xdr:col>6</xdr:col>
      <xdr:colOff>38100</xdr:colOff>
      <xdr:row>73</xdr:row>
      <xdr:rowOff>166808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5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11885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35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112333</xdr:rowOff>
    </xdr:from>
    <xdr:to>
      <xdr:col>24</xdr:col>
      <xdr:colOff>63500</xdr:colOff>
      <xdr:row>97</xdr:row>
      <xdr:rowOff>148831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42983"/>
          <a:ext cx="8382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148831</xdr:rowOff>
    </xdr:from>
    <xdr:to>
      <xdr:col>19</xdr:col>
      <xdr:colOff>177800</xdr:colOff>
      <xdr:row>98</xdr:row>
      <xdr:rowOff>29612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79481"/>
          <a:ext cx="889000" cy="5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29612</xdr:rowOff>
    </xdr:from>
    <xdr:to>
      <xdr:col>15</xdr:col>
      <xdr:colOff>50800</xdr:colOff>
      <xdr:row>98</xdr:row>
      <xdr:rowOff>42898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1712"/>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42898</xdr:rowOff>
    </xdr:from>
    <xdr:to>
      <xdr:col>10</xdr:col>
      <xdr:colOff>114300</xdr:colOff>
      <xdr:row>98</xdr:row>
      <xdr:rowOff>55445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44998"/>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61533</xdr:rowOff>
    </xdr:from>
    <xdr:to>
      <xdr:col>24</xdr:col>
      <xdr:colOff>114300</xdr:colOff>
      <xdr:row>97</xdr:row>
      <xdr:rowOff>163133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39960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98031</xdr:rowOff>
    </xdr:from>
    <xdr:to>
      <xdr:col>20</xdr:col>
      <xdr:colOff>38100</xdr:colOff>
      <xdr:row>98</xdr:row>
      <xdr:rowOff>28181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19308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150262</xdr:rowOff>
    </xdr:from>
    <xdr:to>
      <xdr:col>15</xdr:col>
      <xdr:colOff>101600</xdr:colOff>
      <xdr:row>98</xdr:row>
      <xdr:rowOff>80412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71539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163548</xdr:rowOff>
    </xdr:from>
    <xdr:to>
      <xdr:col>10</xdr:col>
      <xdr:colOff>165100</xdr:colOff>
      <xdr:row>98</xdr:row>
      <xdr:rowOff>93698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84825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4645</xdr:rowOff>
    </xdr:from>
    <xdr:to>
      <xdr:col>6</xdr:col>
      <xdr:colOff>38100</xdr:colOff>
      <xdr:row>98</xdr:row>
      <xdr:rowOff>106245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97372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118555</xdr:rowOff>
    </xdr:from>
    <xdr:to>
      <xdr:col>55</xdr:col>
      <xdr:colOff>0</xdr:colOff>
      <xdr:row>38</xdr:row>
      <xdr:rowOff>129413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33655"/>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118555</xdr:rowOff>
    </xdr:from>
    <xdr:to>
      <xdr:col>50</xdr:col>
      <xdr:colOff>114300</xdr:colOff>
      <xdr:row>38</xdr:row>
      <xdr:rowOff>119317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3365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119317</xdr:rowOff>
    </xdr:from>
    <xdr:to>
      <xdr:col>45</xdr:col>
      <xdr:colOff>177800</xdr:colOff>
      <xdr:row>38</xdr:row>
      <xdr:rowOff>119507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3441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101981</xdr:rowOff>
    </xdr:from>
    <xdr:to>
      <xdr:col>41</xdr:col>
      <xdr:colOff>50800</xdr:colOff>
      <xdr:row>38</xdr:row>
      <xdr:rowOff>119507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1708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78613</xdr:rowOff>
    </xdr:from>
    <xdr:to>
      <xdr:col>55</xdr:col>
      <xdr:colOff>50800</xdr:colOff>
      <xdr:row>39</xdr:row>
      <xdr:rowOff>8763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22750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67755</xdr:rowOff>
    </xdr:from>
    <xdr:to>
      <xdr:col>50</xdr:col>
      <xdr:colOff>165100</xdr:colOff>
      <xdr:row>38</xdr:row>
      <xdr:rowOff>169355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160482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75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68517</xdr:rowOff>
    </xdr:from>
    <xdr:to>
      <xdr:col>46</xdr:col>
      <xdr:colOff>38100</xdr:colOff>
      <xdr:row>38</xdr:row>
      <xdr:rowOff>170117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161244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76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68707</xdr:rowOff>
    </xdr:from>
    <xdr:to>
      <xdr:col>41</xdr:col>
      <xdr:colOff>101600</xdr:colOff>
      <xdr:row>38</xdr:row>
      <xdr:rowOff>170307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161434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51181</xdr:rowOff>
    </xdr:from>
    <xdr:to>
      <xdr:col>36</xdr:col>
      <xdr:colOff>165100</xdr:colOff>
      <xdr:row>38</xdr:row>
      <xdr:rowOff>152781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143908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30886</xdr:rowOff>
    </xdr:from>
    <xdr:to>
      <xdr:col>55</xdr:col>
      <xdr:colOff>0</xdr:colOff>
      <xdr:row>56</xdr:row>
      <xdr:rowOff>95752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32086"/>
          <a:ext cx="838200" cy="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30886</xdr:rowOff>
    </xdr:from>
    <xdr:to>
      <xdr:col>50</xdr:col>
      <xdr:colOff>114300</xdr:colOff>
      <xdr:row>56</xdr:row>
      <xdr:rowOff>142501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32086"/>
          <a:ext cx="889000" cy="1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99828</xdr:rowOff>
    </xdr:from>
    <xdr:to>
      <xdr:col>45</xdr:col>
      <xdr:colOff>177800</xdr:colOff>
      <xdr:row>56</xdr:row>
      <xdr:rowOff>142501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01028"/>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99828</xdr:rowOff>
    </xdr:from>
    <xdr:to>
      <xdr:col>41</xdr:col>
      <xdr:colOff>50800</xdr:colOff>
      <xdr:row>56</xdr:row>
      <xdr:rowOff>129660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01028"/>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44952</xdr:rowOff>
    </xdr:from>
    <xdr:to>
      <xdr:col>55</xdr:col>
      <xdr:colOff>50800</xdr:colOff>
      <xdr:row>56</xdr:row>
      <xdr:rowOff>146552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67829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151536</xdr:rowOff>
    </xdr:from>
    <xdr:to>
      <xdr:col>50</xdr:col>
      <xdr:colOff>165100</xdr:colOff>
      <xdr:row>56</xdr:row>
      <xdr:rowOff>81686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91701</xdr:rowOff>
    </xdr:from>
    <xdr:to>
      <xdr:col>46</xdr:col>
      <xdr:colOff>38100</xdr:colOff>
      <xdr:row>57</xdr:row>
      <xdr:rowOff>21851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38378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49028</xdr:rowOff>
    </xdr:from>
    <xdr:to>
      <xdr:col>41</xdr:col>
      <xdr:colOff>101600</xdr:colOff>
      <xdr:row>56</xdr:row>
      <xdr:rowOff>150628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167155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78860</xdr:rowOff>
    </xdr:from>
    <xdr:to>
      <xdr:col>36</xdr:col>
      <xdr:colOff>165100</xdr:colOff>
      <xdr:row>57</xdr:row>
      <xdr:rowOff>9010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25537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5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163288</xdr:rowOff>
    </xdr:from>
    <xdr:to>
      <xdr:col>55</xdr:col>
      <xdr:colOff>0</xdr:colOff>
      <xdr:row>78</xdr:row>
      <xdr:rowOff>7299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64938"/>
          <a:ext cx="8382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154724</xdr:rowOff>
    </xdr:from>
    <xdr:to>
      <xdr:col>50</xdr:col>
      <xdr:colOff>114300</xdr:colOff>
      <xdr:row>77</xdr:row>
      <xdr:rowOff>163288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56374"/>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154724</xdr:rowOff>
    </xdr:from>
    <xdr:to>
      <xdr:col>45</xdr:col>
      <xdr:colOff>177800</xdr:colOff>
      <xdr:row>78</xdr:row>
      <xdr:rowOff>62100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56374"/>
          <a:ext cx="889000" cy="7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21431</xdr:rowOff>
    </xdr:from>
    <xdr:to>
      <xdr:col>41</xdr:col>
      <xdr:colOff>50800</xdr:colOff>
      <xdr:row>78</xdr:row>
      <xdr:rowOff>62100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94531"/>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127949</xdr:rowOff>
    </xdr:from>
    <xdr:to>
      <xdr:col>55</xdr:col>
      <xdr:colOff>50800</xdr:colOff>
      <xdr:row>78</xdr:row>
      <xdr:rowOff>58099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87326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1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112488</xdr:rowOff>
    </xdr:from>
    <xdr:to>
      <xdr:col>50</xdr:col>
      <xdr:colOff>165100</xdr:colOff>
      <xdr:row>78</xdr:row>
      <xdr:rowOff>42638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59165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103924</xdr:rowOff>
    </xdr:from>
    <xdr:to>
      <xdr:col>46</xdr:col>
      <xdr:colOff>38100</xdr:colOff>
      <xdr:row>78</xdr:row>
      <xdr:rowOff>34074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50601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11300</xdr:rowOff>
    </xdr:from>
    <xdr:to>
      <xdr:col>41</xdr:col>
      <xdr:colOff>101600</xdr:colOff>
      <xdr:row>78</xdr:row>
      <xdr:rowOff>112900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104027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142081</xdr:rowOff>
    </xdr:from>
    <xdr:to>
      <xdr:col>36</xdr:col>
      <xdr:colOff>165100</xdr:colOff>
      <xdr:row>78</xdr:row>
      <xdr:rowOff>72231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88758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120452</xdr:rowOff>
    </xdr:from>
    <xdr:to>
      <xdr:col>55</xdr:col>
      <xdr:colOff>0</xdr:colOff>
      <xdr:row>96</xdr:row>
      <xdr:rowOff>150803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79652"/>
          <a:ext cx="838200" cy="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59937</xdr:rowOff>
    </xdr:from>
    <xdr:to>
      <xdr:col>50</xdr:col>
      <xdr:colOff>114300</xdr:colOff>
      <xdr:row>96</xdr:row>
      <xdr:rowOff>120452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347687"/>
          <a:ext cx="889000" cy="2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59937</xdr:rowOff>
    </xdr:from>
    <xdr:to>
      <xdr:col>45</xdr:col>
      <xdr:colOff>177800</xdr:colOff>
      <xdr:row>95</xdr:row>
      <xdr:rowOff>169980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47687"/>
          <a:ext cx="889000" cy="1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169980</xdr:rowOff>
    </xdr:from>
    <xdr:to>
      <xdr:col>41</xdr:col>
      <xdr:colOff>50800</xdr:colOff>
      <xdr:row>97</xdr:row>
      <xdr:rowOff>41356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57730"/>
          <a:ext cx="889000" cy="21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100003</xdr:rowOff>
    </xdr:from>
    <xdr:to>
      <xdr:col>55</xdr:col>
      <xdr:colOff>50800</xdr:colOff>
      <xdr:row>97</xdr:row>
      <xdr:rowOff>30153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122880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69652</xdr:rowOff>
    </xdr:from>
    <xdr:to>
      <xdr:col>50</xdr:col>
      <xdr:colOff>165100</xdr:colOff>
      <xdr:row>96</xdr:row>
      <xdr:rowOff>171252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9137</xdr:rowOff>
    </xdr:from>
    <xdr:to>
      <xdr:col>46</xdr:col>
      <xdr:colOff>38100</xdr:colOff>
      <xdr:row>95</xdr:row>
      <xdr:rowOff>110737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127264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07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119180</xdr:rowOff>
    </xdr:from>
    <xdr:to>
      <xdr:col>41</xdr:col>
      <xdr:colOff>101600</xdr:colOff>
      <xdr:row>96</xdr:row>
      <xdr:rowOff>49330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65857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1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162006</xdr:rowOff>
    </xdr:from>
    <xdr:to>
      <xdr:col>36</xdr:col>
      <xdr:colOff>165100</xdr:colOff>
      <xdr:row>97</xdr:row>
      <xdr:rowOff>92156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108683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9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152292</xdr:rowOff>
    </xdr:from>
    <xdr:to>
      <xdr:col>85</xdr:col>
      <xdr:colOff>127000</xdr:colOff>
      <xdr:row>37</xdr:row>
      <xdr:rowOff>11646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24492"/>
          <a:ext cx="8382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152292</xdr:rowOff>
    </xdr:from>
    <xdr:to>
      <xdr:col>81</xdr:col>
      <xdr:colOff>50800</xdr:colOff>
      <xdr:row>37</xdr:row>
      <xdr:rowOff>47993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24492"/>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44869</xdr:rowOff>
    </xdr:from>
    <xdr:to>
      <xdr:col>76</xdr:col>
      <xdr:colOff>114300</xdr:colOff>
      <xdr:row>37</xdr:row>
      <xdr:rowOff>47993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38851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34525</xdr:rowOff>
    </xdr:from>
    <xdr:to>
      <xdr:col>71</xdr:col>
      <xdr:colOff>177800</xdr:colOff>
      <xdr:row>37</xdr:row>
      <xdr:rowOff>44869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78175"/>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132296</xdr:rowOff>
    </xdr:from>
    <xdr:to>
      <xdr:col>85</xdr:col>
      <xdr:colOff>177800</xdr:colOff>
      <xdr:row>37</xdr:row>
      <xdr:rowOff>62446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110723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101492</xdr:rowOff>
    </xdr:from>
    <xdr:to>
      <xdr:col>81</xdr:col>
      <xdr:colOff>101600</xdr:colOff>
      <xdr:row>37</xdr:row>
      <xdr:rowOff>31642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22769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168643</xdr:rowOff>
    </xdr:from>
    <xdr:to>
      <xdr:col>76</xdr:col>
      <xdr:colOff>165100</xdr:colOff>
      <xdr:row>37</xdr:row>
      <xdr:rowOff>98793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89920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165519</xdr:rowOff>
    </xdr:from>
    <xdr:to>
      <xdr:col>72</xdr:col>
      <xdr:colOff>38100</xdr:colOff>
      <xdr:row>37</xdr:row>
      <xdr:rowOff>95669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86796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155175</xdr:rowOff>
    </xdr:from>
    <xdr:to>
      <xdr:col>67</xdr:col>
      <xdr:colOff>101600</xdr:colOff>
      <xdr:row>37</xdr:row>
      <xdr:rowOff>85325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76452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27787</xdr:rowOff>
    </xdr:from>
    <xdr:to>
      <xdr:col>85</xdr:col>
      <xdr:colOff>127000</xdr:colOff>
      <xdr:row>56</xdr:row>
      <xdr:rowOff>148670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28987"/>
          <a:ext cx="838200" cy="1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27787</xdr:rowOff>
    </xdr:from>
    <xdr:to>
      <xdr:col>81</xdr:col>
      <xdr:colOff>50800</xdr:colOff>
      <xdr:row>56</xdr:row>
      <xdr:rowOff>90532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28987"/>
          <a:ext cx="889000" cy="6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22520</xdr:rowOff>
    </xdr:from>
    <xdr:to>
      <xdr:col>76</xdr:col>
      <xdr:colOff>114300</xdr:colOff>
      <xdr:row>56</xdr:row>
      <xdr:rowOff>90532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623720"/>
          <a:ext cx="889000" cy="6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22520</xdr:rowOff>
    </xdr:from>
    <xdr:to>
      <xdr:col>71</xdr:col>
      <xdr:colOff>177800</xdr:colOff>
      <xdr:row>56</xdr:row>
      <xdr:rowOff>140729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23720"/>
          <a:ext cx="889000" cy="11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97870</xdr:rowOff>
    </xdr:from>
    <xdr:to>
      <xdr:col>85</xdr:col>
      <xdr:colOff>177800</xdr:colOff>
      <xdr:row>57</xdr:row>
      <xdr:rowOff>28020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120747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148437</xdr:rowOff>
    </xdr:from>
    <xdr:to>
      <xdr:col>81</xdr:col>
      <xdr:colOff>101600</xdr:colOff>
      <xdr:row>56</xdr:row>
      <xdr:rowOff>78587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95114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39732</xdr:rowOff>
    </xdr:from>
    <xdr:to>
      <xdr:col>76</xdr:col>
      <xdr:colOff>165100</xdr:colOff>
      <xdr:row>56</xdr:row>
      <xdr:rowOff>141332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143170</xdr:rowOff>
    </xdr:from>
    <xdr:to>
      <xdr:col>72</xdr:col>
      <xdr:colOff>38100</xdr:colOff>
      <xdr:row>56</xdr:row>
      <xdr:rowOff>73320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89847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3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89929</xdr:rowOff>
    </xdr:from>
    <xdr:to>
      <xdr:col>67</xdr:col>
      <xdr:colOff>101600</xdr:colOff>
      <xdr:row>57</xdr:row>
      <xdr:rowOff>20079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36606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52966</xdr:rowOff>
    </xdr:from>
    <xdr:to>
      <xdr:col>85</xdr:col>
      <xdr:colOff>127000</xdr:colOff>
      <xdr:row>78</xdr:row>
      <xdr:rowOff>89084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26066"/>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52966</xdr:rowOff>
    </xdr:from>
    <xdr:to>
      <xdr:col>81</xdr:col>
      <xdr:colOff>50800</xdr:colOff>
      <xdr:row>78</xdr:row>
      <xdr:rowOff>92075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26066"/>
          <a:ext cx="8890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72301</xdr:rowOff>
    </xdr:from>
    <xdr:to>
      <xdr:col>76</xdr:col>
      <xdr:colOff>114300</xdr:colOff>
      <xdr:row>78</xdr:row>
      <xdr:rowOff>92075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45401"/>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138157</xdr:rowOff>
    </xdr:from>
    <xdr:to>
      <xdr:col>71</xdr:col>
      <xdr:colOff>177800</xdr:colOff>
      <xdr:row>78</xdr:row>
      <xdr:rowOff>72301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168357"/>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38284</xdr:rowOff>
    </xdr:from>
    <xdr:to>
      <xdr:col>85</xdr:col>
      <xdr:colOff>177800</xdr:colOff>
      <xdr:row>78</xdr:row>
      <xdr:rowOff>139884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169111</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9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2166</xdr:rowOff>
    </xdr:from>
    <xdr:to>
      <xdr:col>81</xdr:col>
      <xdr:colOff>101600</xdr:colOff>
      <xdr:row>78</xdr:row>
      <xdr:rowOff>103766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120293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41275</xdr:rowOff>
    </xdr:from>
    <xdr:to>
      <xdr:col>76</xdr:col>
      <xdr:colOff>165100</xdr:colOff>
      <xdr:row>78</xdr:row>
      <xdr:rowOff>142875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134002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21501</xdr:rowOff>
    </xdr:from>
    <xdr:to>
      <xdr:col>72</xdr:col>
      <xdr:colOff>38100</xdr:colOff>
      <xdr:row>78</xdr:row>
      <xdr:rowOff>123101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114228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87357</xdr:rowOff>
    </xdr:from>
    <xdr:to>
      <xdr:col>67</xdr:col>
      <xdr:colOff>101600</xdr:colOff>
      <xdr:row>77</xdr:row>
      <xdr:rowOff>17507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1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34034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104147</xdr:rowOff>
    </xdr:from>
    <xdr:to>
      <xdr:col>85</xdr:col>
      <xdr:colOff>127000</xdr:colOff>
      <xdr:row>94</xdr:row>
      <xdr:rowOff>165760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20447"/>
          <a:ext cx="8382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165760</xdr:rowOff>
    </xdr:from>
    <xdr:to>
      <xdr:col>81</xdr:col>
      <xdr:colOff>50800</xdr:colOff>
      <xdr:row>95</xdr:row>
      <xdr:rowOff>30570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82060"/>
          <a:ext cx="8890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30570</xdr:rowOff>
    </xdr:from>
    <xdr:to>
      <xdr:col>76</xdr:col>
      <xdr:colOff>114300</xdr:colOff>
      <xdr:row>95</xdr:row>
      <xdr:rowOff>62542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18320"/>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62542</xdr:rowOff>
    </xdr:from>
    <xdr:to>
      <xdr:col>71</xdr:col>
      <xdr:colOff>177800</xdr:colOff>
      <xdr:row>95</xdr:row>
      <xdr:rowOff>81102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350292"/>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53347</xdr:rowOff>
    </xdr:from>
    <xdr:to>
      <xdr:col>85</xdr:col>
      <xdr:colOff>177800</xdr:colOff>
      <xdr:row>94</xdr:row>
      <xdr:rowOff>154947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76224</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2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114960</xdr:rowOff>
    </xdr:from>
    <xdr:to>
      <xdr:col>81</xdr:col>
      <xdr:colOff>101600</xdr:colOff>
      <xdr:row>95</xdr:row>
      <xdr:rowOff>45110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61637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0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151220</xdr:rowOff>
    </xdr:from>
    <xdr:to>
      <xdr:col>76</xdr:col>
      <xdr:colOff>165100</xdr:colOff>
      <xdr:row>95</xdr:row>
      <xdr:rowOff>81370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97897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4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11742</xdr:rowOff>
    </xdr:from>
    <xdr:to>
      <xdr:col>72</xdr:col>
      <xdr:colOff>38100</xdr:colOff>
      <xdr:row>95</xdr:row>
      <xdr:rowOff>113342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129869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30302</xdr:rowOff>
    </xdr:from>
    <xdr:to>
      <xdr:col>67</xdr:col>
      <xdr:colOff>101600</xdr:colOff>
      <xdr:row>95</xdr:row>
      <xdr:rowOff>131902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148429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109,145</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円となっており，昨年度と比較して大きく減少したが，類似団体と比較して高い状況が続いている。その主な要因は，公共施設整備事業基金や地域振興基金への積立によるものである。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330,566</a:t>
          </a:r>
          <a:r>
            <a:rPr kumimoji="1" lang="ja-JP" altLang="en-US" sz="1300">
              <a:latin typeface="ＭＳ Ｐゴシック" panose="020B0600070205080204" pitchFamily="50" charset="-128"/>
              <a:ea typeface="ＭＳ Ｐゴシック" panose="020B0600070205080204" pitchFamily="50" charset="-128"/>
            </a:rPr>
            <a:t>円となっており，昨年度と比較し減少したが，類似団体と比較して高い状況である。生活保護費受給率が全国的にみても高く，介護給付費の増加していることが主な要因である。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50,440</a:t>
          </a:r>
          <a:r>
            <a:rPr kumimoji="1" lang="ja-JP" altLang="en-US" sz="1300">
              <a:latin typeface="ＭＳ Ｐゴシック" panose="020B0600070205080204" pitchFamily="50" charset="-128"/>
              <a:ea typeface="ＭＳ Ｐゴシック" panose="020B0600070205080204" pitchFamily="50" charset="-128"/>
            </a:rPr>
            <a:t>円となっており，昨年度から増加している。その主な要因は，大島地区衛生組合負担金，と畜場事業会計への繰出金や水道事業会計への出資金などによる影響である。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73,038</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円となっており，昨年度と比較して大きく減少している。その主な要因は市民交流センター整備事業や学校施設整備事業といった大型事業の完了による影響である。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108,266</a:t>
          </a:r>
          <a:r>
            <a:rPr kumimoji="1" lang="ja-JP" altLang="en-US" sz="1300">
              <a:latin typeface="ＭＳ Ｐゴシック" panose="020B0600070205080204" pitchFamily="50" charset="-128"/>
              <a:ea typeface="ＭＳ Ｐゴシック" panose="020B0600070205080204" pitchFamily="50" charset="-128"/>
            </a:rPr>
            <a:t>円となっており，引き続き，類似団体と比較して高い状況である。その主な要因は，庁舎整備事業など大型事業の償還によるものである。</a:t>
          </a:r>
        </a:p>
        <a:p>
          <a:r>
            <a:rPr kumimoji="1" lang="ja-JP" altLang="en-US" sz="1300">
              <a:latin typeface="ＭＳ Ｐゴシック" panose="020B0600070205080204" pitchFamily="50" charset="-128"/>
              <a:ea typeface="ＭＳ Ｐゴシック" panose="020B0600070205080204" pitchFamily="50" charset="-128"/>
            </a:rPr>
            <a:t>民生費や公債費など，類似団体平均値よりも住民一人当たりの歳出額が大きい目的の歳出もあることから，今後も奄美市第２次財政計画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７年度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を遵守し歳出の抑制を行い健全な財政運営に努めていく。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財政調整基金残高は，前年度剰余金等による</a:t>
          </a:r>
          <a:r>
            <a:rPr kumimoji="1" lang="en-US" altLang="ja-JP" sz="1050">
              <a:latin typeface="ＭＳ ゴシック" pitchFamily="49" charset="-128"/>
              <a:ea typeface="ＭＳ ゴシック" pitchFamily="49" charset="-128"/>
            </a:rPr>
            <a:t>480,810</a:t>
          </a:r>
          <a:r>
            <a:rPr kumimoji="1" lang="ja-JP" altLang="en-US" sz="1050">
              <a:latin typeface="ＭＳ ゴシック" pitchFamily="49" charset="-128"/>
              <a:ea typeface="ＭＳ ゴシック" pitchFamily="49" charset="-128"/>
            </a:rPr>
            <a:t>千円の積立及び</a:t>
          </a:r>
          <a:r>
            <a:rPr kumimoji="1" lang="en-US" altLang="ja-JP" sz="1050">
              <a:latin typeface="ＭＳ ゴシック" pitchFamily="49" charset="-128"/>
              <a:ea typeface="ＭＳ ゴシック" pitchFamily="49" charset="-128"/>
            </a:rPr>
            <a:t>107,849</a:t>
          </a:r>
          <a:r>
            <a:rPr kumimoji="1" lang="ja-JP" altLang="en-US" sz="1050">
              <a:latin typeface="ＭＳ ゴシック" pitchFamily="49" charset="-128"/>
              <a:ea typeface="ＭＳ ゴシック" pitchFamily="49" charset="-128"/>
            </a:rPr>
            <a:t>千円の取崩しを行い残高が</a:t>
          </a:r>
          <a:r>
            <a:rPr kumimoji="1" lang="en-US" altLang="ja-JP" sz="1050">
              <a:latin typeface="ＭＳ ゴシック" pitchFamily="49" charset="-128"/>
              <a:ea typeface="ＭＳ ゴシック" pitchFamily="49" charset="-128"/>
            </a:rPr>
            <a:t>4,034,726</a:t>
          </a:r>
          <a:r>
            <a:rPr kumimoji="1" lang="ja-JP" altLang="en-US" sz="1050">
              <a:latin typeface="ＭＳ ゴシック" pitchFamily="49" charset="-128"/>
              <a:ea typeface="ＭＳ ゴシック" pitchFamily="49" charset="-128"/>
            </a:rPr>
            <a:t>千円となり，前年度決算より標準財政規模比</a:t>
          </a:r>
          <a:r>
            <a:rPr kumimoji="1" lang="en-US" altLang="ja-JP" sz="1050">
              <a:latin typeface="ＭＳ ゴシック" pitchFamily="49" charset="-128"/>
              <a:ea typeface="ＭＳ ゴシック" pitchFamily="49" charset="-128"/>
            </a:rPr>
            <a:t>2.28</a:t>
          </a:r>
          <a:r>
            <a:rPr kumimoji="1" lang="ja-JP" altLang="en-US" sz="1050">
              <a:latin typeface="ＭＳ ゴシック" pitchFamily="49" charset="-128"/>
              <a:ea typeface="ＭＳ ゴシック" pitchFamily="49" charset="-128"/>
            </a:rPr>
            <a:t>ポイント増となった。</a:t>
          </a:r>
        </a:p>
        <a:p>
          <a:r>
            <a:rPr kumimoji="1" lang="ja-JP" altLang="en-US" sz="1050">
              <a:latin typeface="ＭＳ ゴシック" pitchFamily="49" charset="-128"/>
              <a:ea typeface="ＭＳ ゴシック" pitchFamily="49" charset="-128"/>
            </a:rPr>
            <a:t>実質収支額は，翌年度に繰り越すべき財源（災害復旧事業費含む）</a:t>
          </a:r>
          <a:r>
            <a:rPr kumimoji="1" lang="en-US" altLang="ja-JP" sz="1050">
              <a:latin typeface="ＭＳ ゴシック" pitchFamily="49" charset="-128"/>
              <a:ea typeface="ＭＳ ゴシック" pitchFamily="49" charset="-128"/>
            </a:rPr>
            <a:t>151,581</a:t>
          </a:r>
          <a:r>
            <a:rPr kumimoji="1" lang="ja-JP" altLang="en-US" sz="1050">
              <a:latin typeface="ＭＳ ゴシック" pitchFamily="49" charset="-128"/>
              <a:ea typeface="ＭＳ ゴシック" pitchFamily="49" charset="-128"/>
            </a:rPr>
            <a:t>千円を除いた</a:t>
          </a:r>
          <a:r>
            <a:rPr kumimoji="1" lang="en-US" altLang="ja-JP" sz="1050">
              <a:latin typeface="ＭＳ ゴシック" pitchFamily="49" charset="-128"/>
              <a:ea typeface="ＭＳ ゴシック" pitchFamily="49" charset="-128"/>
            </a:rPr>
            <a:t>979,691</a:t>
          </a:r>
          <a:r>
            <a:rPr kumimoji="1" lang="ja-JP" altLang="en-US" sz="1050">
              <a:latin typeface="ＭＳ ゴシック" pitchFamily="49" charset="-128"/>
              <a:ea typeface="ＭＳ ゴシック" pitchFamily="49" charset="-128"/>
            </a:rPr>
            <a:t>千円となり，前年度決算より標準財政規模比</a:t>
          </a:r>
          <a:r>
            <a:rPr kumimoji="1" lang="en-US" altLang="ja-JP" sz="1050">
              <a:latin typeface="ＭＳ ゴシック" pitchFamily="49" charset="-128"/>
              <a:ea typeface="ＭＳ ゴシック" pitchFamily="49" charset="-128"/>
            </a:rPr>
            <a:t>0.21</a:t>
          </a:r>
          <a:r>
            <a:rPr kumimoji="1" lang="ja-JP" altLang="en-US" sz="1050">
              <a:latin typeface="ＭＳ ゴシック" pitchFamily="49" charset="-128"/>
              <a:ea typeface="ＭＳ ゴシック" pitchFamily="49" charset="-128"/>
            </a:rPr>
            <a:t>ポイント増となった。</a:t>
          </a:r>
        </a:p>
        <a:p>
          <a:r>
            <a:rPr kumimoji="1" lang="ja-JP" altLang="en-US" sz="1050">
              <a:latin typeface="ＭＳ ゴシック" pitchFamily="49" charset="-128"/>
              <a:ea typeface="ＭＳ ゴシック" pitchFamily="49" charset="-128"/>
            </a:rPr>
            <a:t>実質単年度収支は，単年度収支</a:t>
          </a:r>
          <a:r>
            <a:rPr kumimoji="1" lang="en-US" altLang="ja-JP" sz="1050">
              <a:latin typeface="ＭＳ ゴシック" pitchFamily="49" charset="-128"/>
              <a:ea typeface="ＭＳ ゴシック" pitchFamily="49" charset="-128"/>
            </a:rPr>
            <a:t>29,004</a:t>
          </a:r>
          <a:r>
            <a:rPr kumimoji="1" lang="ja-JP" altLang="en-US" sz="1050">
              <a:latin typeface="ＭＳ ゴシック" pitchFamily="49" charset="-128"/>
              <a:ea typeface="ＭＳ ゴシック" pitchFamily="49" charset="-128"/>
            </a:rPr>
            <a:t>千円に積立金</a:t>
          </a:r>
          <a:r>
            <a:rPr kumimoji="1" lang="en-US" altLang="ja-JP" sz="1050">
              <a:latin typeface="ＭＳ ゴシック" pitchFamily="49" charset="-128"/>
              <a:ea typeface="ＭＳ ゴシック" pitchFamily="49" charset="-128"/>
            </a:rPr>
            <a:t>811</a:t>
          </a:r>
          <a:r>
            <a:rPr kumimoji="1" lang="ja-JP" altLang="en-US" sz="1050">
              <a:latin typeface="ＭＳ ゴシック" pitchFamily="49" charset="-128"/>
              <a:ea typeface="ＭＳ ゴシック" pitchFamily="49" charset="-128"/>
            </a:rPr>
            <a:t>千円を加え，積立金取崩額</a:t>
          </a:r>
          <a:r>
            <a:rPr kumimoji="1" lang="en-US" altLang="ja-JP" sz="1050">
              <a:latin typeface="ＭＳ ゴシック" pitchFamily="49" charset="-128"/>
              <a:ea typeface="ＭＳ ゴシック" pitchFamily="49" charset="-128"/>
            </a:rPr>
            <a:t>108,072</a:t>
          </a:r>
          <a:r>
            <a:rPr kumimoji="1" lang="ja-JP" altLang="en-US" sz="1050">
              <a:latin typeface="ＭＳ ゴシック" pitchFamily="49" charset="-128"/>
              <a:ea typeface="ＭＳ ゴシック" pitchFamily="49" charset="-128"/>
            </a:rPr>
            <a:t>千円を除いた△</a:t>
          </a:r>
          <a:r>
            <a:rPr kumimoji="1" lang="en-US" altLang="ja-JP" sz="1050">
              <a:latin typeface="ＭＳ ゴシック" pitchFamily="49" charset="-128"/>
              <a:ea typeface="ＭＳ ゴシック" pitchFamily="49" charset="-128"/>
            </a:rPr>
            <a:t>78,257</a:t>
          </a:r>
          <a:r>
            <a:rPr kumimoji="1" lang="ja-JP" altLang="en-US" sz="1050">
              <a:latin typeface="ＭＳ ゴシック" pitchFamily="49" charset="-128"/>
              <a:ea typeface="ＭＳ ゴシック" pitchFamily="49" charset="-128"/>
            </a:rPr>
            <a:t>千円である。前年度決算より標準財政規模比</a:t>
          </a:r>
          <a:r>
            <a:rPr kumimoji="1" lang="en-US" altLang="ja-JP" sz="1050">
              <a:latin typeface="ＭＳ ゴシック" pitchFamily="49" charset="-128"/>
              <a:ea typeface="ＭＳ ゴシック" pitchFamily="49" charset="-128"/>
            </a:rPr>
            <a:t>0.13</a:t>
          </a:r>
          <a:r>
            <a:rPr kumimoji="1" lang="ja-JP" altLang="en-US" sz="1050">
              <a:latin typeface="ＭＳ ゴシック" pitchFamily="49" charset="-128"/>
              <a:ea typeface="ＭＳ ゴシック" pitchFamily="49" charset="-128"/>
            </a:rPr>
            <a:t>ポイント減となった。</a:t>
          </a:r>
        </a:p>
        <a:p>
          <a:r>
            <a:rPr kumimoji="1" lang="ja-JP" altLang="en-US" sz="1050">
              <a:latin typeface="ＭＳ ゴシック" pitchFamily="49" charset="-128"/>
              <a:ea typeface="ＭＳ ゴシック" pitchFamily="49" charset="-128"/>
            </a:rPr>
            <a:t>今後とも，事務事業の見直しをさらに進め，歳出において経常経費削減等の行財政改革を推進し，歳入において税の徴収強化等を図り，単年度収支の改善に努める。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令和元年度より国民健康保険事業が黒字となったことで連結実質赤字比率は全会計で黒字もしくは０となった状況が続いている。</a:t>
          </a:r>
        </a:p>
        <a:p>
          <a:r>
            <a:rPr kumimoji="1" lang="ja-JP" altLang="en-US" sz="1400">
              <a:latin typeface="ＭＳ ゴシック" pitchFamily="49" charset="-128"/>
              <a:ea typeface="ＭＳ ゴシック" pitchFamily="49" charset="-128"/>
            </a:rPr>
            <a:t>今後，高齢化による社会保障費の増，公共施設の老朽化による維持・管理費，更新費用の増が見込まれる中で，健全な財政運営を維持していくため各会計において歳入の確保，歳出の抑制に努めていく。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35603725</v>
      </c>
      <c r="BO4" s="449"/>
      <c r="BP4" s="449"/>
      <c r="BQ4" s="449"/>
      <c r="BR4" s="449"/>
      <c r="BS4" s="449"/>
      <c r="BT4" s="449"/>
      <c r="BU4" s="450"/>
      <c r="BV4" s="448">
        <v>41936735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5.3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34472453</v>
      </c>
      <c r="BO5" s="420"/>
      <c r="BP5" s="420"/>
      <c r="BQ5" s="420"/>
      <c r="BR5" s="420"/>
      <c r="BS5" s="420"/>
      <c r="BT5" s="420"/>
      <c r="BU5" s="421"/>
      <c r="BV5" s="419">
        <v>40956571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93.9</v>
      </c>
      <c r="CU5" s="417"/>
      <c r="CV5" s="417"/>
      <c r="CW5" s="417"/>
      <c r="CX5" s="417"/>
      <c r="CY5" s="417"/>
      <c r="CZ5" s="417"/>
      <c r="DA5" s="418"/>
      <c r="DB5" s="416">
        <v>88.9</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1131272</v>
      </c>
      <c r="BO6" s="420"/>
      <c r="BP6" s="420"/>
      <c r="BQ6" s="420"/>
      <c r="BR6" s="420"/>
      <c r="BS6" s="420"/>
      <c r="BT6" s="420"/>
      <c r="BU6" s="421"/>
      <c r="BV6" s="419">
        <v>980164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94.8</v>
      </c>
      <c r="CU6" s="563"/>
      <c r="CV6" s="563"/>
      <c r="CW6" s="563"/>
      <c r="CX6" s="563"/>
      <c r="CY6" s="563"/>
      <c r="CZ6" s="563"/>
      <c r="DA6" s="564"/>
      <c r="DB6" s="562">
        <v>92.2</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151581</v>
      </c>
      <c r="BO7" s="420"/>
      <c r="BP7" s="420"/>
      <c r="BQ7" s="420"/>
      <c r="BR7" s="420"/>
      <c r="BS7" s="420"/>
      <c r="BT7" s="420"/>
      <c r="BU7" s="421"/>
      <c r="BV7" s="419">
        <v>29477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17698805</v>
      </c>
      <c r="CU7" s="420"/>
      <c r="CV7" s="420"/>
      <c r="CW7" s="420"/>
      <c r="CX7" s="420"/>
      <c r="CY7" s="420"/>
      <c r="CZ7" s="420"/>
      <c r="DA7" s="421"/>
      <c r="DB7" s="419">
        <v>17843338</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979691</v>
      </c>
      <c r="BO8" s="420"/>
      <c r="BP8" s="420"/>
      <c r="BQ8" s="420"/>
      <c r="BR8" s="420"/>
      <c r="BS8" s="420"/>
      <c r="BT8" s="420"/>
      <c r="BU8" s="421"/>
      <c r="BV8" s="419">
        <v>950687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0.27</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41390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29004</v>
      </c>
      <c r="BO9" s="420"/>
      <c r="BP9" s="420"/>
      <c r="BQ9" s="420"/>
      <c r="BR9" s="420"/>
      <c r="BS9" s="420"/>
      <c r="BT9" s="420"/>
      <c r="BU9" s="421"/>
      <c r="BV9" s="419">
        <v>-615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20.100000000000001</v>
      </c>
      <c r="CU9" s="417"/>
      <c r="CV9" s="417"/>
      <c r="CW9" s="417"/>
      <c r="CX9" s="417"/>
      <c r="CY9" s="417"/>
      <c r="CZ9" s="417"/>
      <c r="DA9" s="418"/>
      <c r="DB9" s="416">
        <v>18</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43156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811</v>
      </c>
      <c r="BO10" s="420"/>
      <c r="BP10" s="420"/>
      <c r="BQ10" s="420"/>
      <c r="BR10" s="420"/>
      <c r="BS10" s="420"/>
      <c r="BT10" s="420"/>
      <c r="BU10" s="421"/>
      <c r="BV10" s="419">
        <v>2006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41670</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108072</v>
      </c>
      <c r="BO12" s="420"/>
      <c r="BP12" s="420"/>
      <c r="BQ12" s="420"/>
      <c r="BR12" s="420"/>
      <c r="BS12" s="420"/>
      <c r="BT12" s="420"/>
      <c r="BU12" s="421"/>
      <c r="BV12" s="419">
        <v>56008</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41541</v>
      </c>
      <c r="S13" s="507"/>
      <c r="T13" s="507"/>
      <c r="U13" s="507"/>
      <c r="V13" s="508"/>
      <c r="W13" s="509" t="s">
        <v>142</v>
      </c>
      <c r="X13" s="405"/>
      <c r="Y13" s="405"/>
      <c r="Z13" s="405"/>
      <c r="AA13" s="405"/>
      <c r="AB13" s="406"/>
      <c r="AC13" s="372">
        <v>741</v>
      </c>
      <c r="AD13" s="373"/>
      <c r="AE13" s="373"/>
      <c r="AF13" s="373"/>
      <c r="AG13" s="374"/>
      <c r="AH13" s="372">
        <v>749</v>
      </c>
      <c r="AI13" s="373"/>
      <c r="AJ13" s="373"/>
      <c r="AK13" s="373"/>
      <c r="AL13" s="432"/>
      <c r="AM13" s="476" t="s">
        <v>143</v>
      </c>
      <c r="AN13" s="376"/>
      <c r="AO13" s="376"/>
      <c r="AP13" s="376"/>
      <c r="AQ13" s="376"/>
      <c r="AR13" s="376"/>
      <c r="AS13" s="376"/>
      <c r="AT13" s="377"/>
      <c r="AU13" s="477" t="s">
        <v>138</v>
      </c>
      <c r="AV13" s="478"/>
      <c r="AW13" s="478"/>
      <c r="AX13" s="478"/>
      <c r="AY13" s="433" t="s">
        <v>144</v>
      </c>
      <c r="AZ13" s="434"/>
      <c r="BA13" s="434"/>
      <c r="BB13" s="434"/>
      <c r="BC13" s="434"/>
      <c r="BD13" s="434"/>
      <c r="BE13" s="434"/>
      <c r="BF13" s="434"/>
      <c r="BG13" s="434"/>
      <c r="BH13" s="434"/>
      <c r="BI13" s="434"/>
      <c r="BJ13" s="434"/>
      <c r="BK13" s="434"/>
      <c r="BL13" s="434"/>
      <c r="BM13" s="435"/>
      <c r="BN13" s="419">
        <v>-78257</v>
      </c>
      <c r="BO13" s="420"/>
      <c r="BP13" s="420"/>
      <c r="BQ13" s="420"/>
      <c r="BR13" s="420"/>
      <c r="BS13" s="420"/>
      <c r="BT13" s="420"/>
      <c r="BU13" s="421"/>
      <c r="BV13" s="419">
        <v>-54617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9.5</v>
      </c>
      <c r="CU13" s="417"/>
      <c r="CV13" s="417"/>
      <c r="CW13" s="417"/>
      <c r="CX13" s="417"/>
      <c r="CY13" s="417"/>
      <c r="CZ13" s="417"/>
      <c r="DA13" s="418"/>
      <c r="DB13" s="416">
        <v>9.6</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42157</v>
      </c>
      <c r="S14" s="507"/>
      <c r="T14" s="507"/>
      <c r="U14" s="507"/>
      <c r="V14" s="508"/>
      <c r="W14" s="510"/>
      <c r="X14" s="408"/>
      <c r="Y14" s="408"/>
      <c r="Z14" s="408"/>
      <c r="AA14" s="408"/>
      <c r="AB14" s="409"/>
      <c r="AC14" s="499">
        <v>3.7</v>
      </c>
      <c r="AD14" s="500"/>
      <c r="AE14" s="500"/>
      <c r="AF14" s="500"/>
      <c r="AG14" s="501"/>
      <c r="AH14" s="499">
        <v>3.9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v>27.4</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141</v>
      </c>
      <c r="N15" s="504"/>
      <c r="O15" s="504"/>
      <c r="P15" s="504"/>
      <c r="Q15" s="505"/>
      <c r="R15" s="506">
        <v>42040</v>
      </c>
      <c r="S15" s="507"/>
      <c r="T15" s="507"/>
      <c r="U15" s="507"/>
      <c r="V15" s="508"/>
      <c r="W15" s="509" t="s">
        <v>148</v>
      </c>
      <c r="X15" s="405"/>
      <c r="Y15" s="405"/>
      <c r="Z15" s="405"/>
      <c r="AA15" s="405"/>
      <c r="AB15" s="406"/>
      <c r="AC15" s="372">
        <v>2698</v>
      </c>
      <c r="AD15" s="373"/>
      <c r="AE15" s="373"/>
      <c r="AF15" s="373"/>
      <c r="AG15" s="374"/>
      <c r="AH15" s="372">
        <v>2854</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4420499</v>
      </c>
      <c r="BO15" s="449"/>
      <c r="BP15" s="449"/>
      <c r="BQ15" s="449"/>
      <c r="BR15" s="449"/>
      <c r="BS15" s="449"/>
      <c r="BT15" s="449"/>
      <c r="BU15" s="450"/>
      <c r="BV15" s="448">
        <v>4208588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13.6</v>
      </c>
      <c r="AD16" s="500"/>
      <c r="AE16" s="500"/>
      <c r="AF16" s="500"/>
      <c r="AG16" s="501"/>
      <c r="AH16" s="499">
        <v>14.7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16355217</v>
      </c>
      <c r="BO16" s="420"/>
      <c r="BP16" s="420"/>
      <c r="BQ16" s="420"/>
      <c r="BR16" s="420"/>
      <c r="BS16" s="420"/>
      <c r="BT16" s="420"/>
      <c r="BU16" s="421"/>
      <c r="BV16" s="419">
        <v>16122830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152</v>
      </c>
      <c r="S17" s="497"/>
      <c r="T17" s="497"/>
      <c r="U17" s="497"/>
      <c r="V17" s="498"/>
      <c r="W17" s="509" t="s">
        <v>155</v>
      </c>
      <c r="X17" s="405"/>
      <c r="Y17" s="405"/>
      <c r="Z17" s="405"/>
      <c r="AA17" s="405"/>
      <c r="AB17" s="406"/>
      <c r="AC17" s="372">
        <v>16341</v>
      </c>
      <c r="AD17" s="373"/>
      <c r="AE17" s="373"/>
      <c r="AF17" s="373"/>
      <c r="AG17" s="374"/>
      <c r="AH17" s="372">
        <v>15815</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5549888</v>
      </c>
      <c r="BO17" s="420"/>
      <c r="BP17" s="420"/>
      <c r="BQ17" s="420"/>
      <c r="BR17" s="420"/>
      <c r="BS17" s="420"/>
      <c r="BT17" s="420"/>
      <c r="BU17" s="421"/>
      <c r="BV17" s="419">
        <v>5281125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157</v>
      </c>
      <c r="C18" s="470"/>
      <c r="D18" s="470"/>
      <c r="E18" s="471"/>
      <c r="F18" s="471"/>
      <c r="G18" s="471"/>
      <c r="H18" s="471"/>
      <c r="I18" s="471"/>
      <c r="J18" s="471"/>
      <c r="K18" s="471"/>
      <c r="L18" s="472">
        <v>308.33</v>
      </c>
      <c r="M18" s="472"/>
      <c r="N18" s="472"/>
      <c r="O18" s="472"/>
      <c r="P18" s="472"/>
      <c r="Q18" s="472"/>
      <c r="R18" s="473"/>
      <c r="S18" s="473"/>
      <c r="T18" s="473"/>
      <c r="U18" s="473"/>
      <c r="V18" s="474"/>
      <c r="W18" s="490"/>
      <c r="X18" s="491"/>
      <c r="Y18" s="491"/>
      <c r="Z18" s="491"/>
      <c r="AA18" s="491"/>
      <c r="AB18" s="515"/>
      <c r="AC18" s="389">
        <v>82.6</v>
      </c>
      <c r="AD18" s="390"/>
      <c r="AE18" s="390"/>
      <c r="AF18" s="390"/>
      <c r="AG18" s="475"/>
      <c r="AH18" s="389">
        <v>81.400000000000006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16769296</v>
      </c>
      <c r="BO18" s="420"/>
      <c r="BP18" s="420"/>
      <c r="BQ18" s="420"/>
      <c r="BR18" s="420"/>
      <c r="BS18" s="420"/>
      <c r="BT18" s="420"/>
      <c r="BU18" s="421"/>
      <c r="BV18" s="419">
        <v>16185478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159</v>
      </c>
      <c r="C19" s="470"/>
      <c r="D19" s="470"/>
      <c r="E19" s="471"/>
      <c r="F19" s="471"/>
      <c r="G19" s="471"/>
      <c r="H19" s="471"/>
      <c r="I19" s="471"/>
      <c r="J19" s="471"/>
      <c r="K19" s="471"/>
      <c r="L19" s="479">
        <v>134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21544749</v>
      </c>
      <c r="BO19" s="420"/>
      <c r="BP19" s="420"/>
      <c r="BQ19" s="420"/>
      <c r="BR19" s="420"/>
      <c r="BS19" s="420"/>
      <c r="BT19" s="420"/>
      <c r="BU19" s="421"/>
      <c r="BV19" s="419">
        <v>22608978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161</v>
      </c>
      <c r="C20" s="470"/>
      <c r="D20" s="470"/>
      <c r="E20" s="471"/>
      <c r="F20" s="471"/>
      <c r="G20" s="471"/>
      <c r="H20" s="471"/>
      <c r="I20" s="471"/>
      <c r="J20" s="471"/>
      <c r="K20" s="471"/>
      <c r="L20" s="479">
        <v>19648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42330236</v>
      </c>
      <c r="BO22" s="449"/>
      <c r="BP22" s="449"/>
      <c r="BQ22" s="449"/>
      <c r="BR22" s="449"/>
      <c r="BS22" s="449"/>
      <c r="BT22" s="449"/>
      <c r="BU22" s="450"/>
      <c r="BV22" s="448">
        <v>44027121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28396528</v>
      </c>
      <c r="BO23" s="420"/>
      <c r="BP23" s="420"/>
      <c r="BQ23" s="420"/>
      <c r="BR23" s="420"/>
      <c r="BS23" s="420"/>
      <c r="BT23" s="420"/>
      <c r="BU23" s="421"/>
      <c r="BV23" s="419">
        <v>28858888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171</v>
      </c>
      <c r="F24" s="376"/>
      <c r="G24" s="376"/>
      <c r="H24" s="376"/>
      <c r="I24" s="376"/>
      <c r="J24" s="376"/>
      <c r="K24" s="377"/>
      <c r="L24" s="372">
        <v>1</v>
      </c>
      <c r="M24" s="373"/>
      <c r="N24" s="373"/>
      <c r="O24" s="373"/>
      <c r="P24" s="374"/>
      <c r="Q24" s="372">
        <v>8200</v>
      </c>
      <c r="R24" s="373"/>
      <c r="S24" s="373"/>
      <c r="T24" s="373"/>
      <c r="U24" s="373"/>
      <c r="V24" s="374"/>
      <c r="W24" s="462"/>
      <c r="X24" s="399"/>
      <c r="Y24" s="400"/>
      <c r="Z24" s="375" t="s">
        <v>172</v>
      </c>
      <c r="AA24" s="376"/>
      <c r="AB24" s="376"/>
      <c r="AC24" s="376"/>
      <c r="AD24" s="376"/>
      <c r="AE24" s="376"/>
      <c r="AF24" s="376"/>
      <c r="AG24" s="377"/>
      <c r="AH24" s="372">
        <v>498</v>
      </c>
      <c r="AI24" s="373"/>
      <c r="AJ24" s="373"/>
      <c r="AK24" s="373"/>
      <c r="AL24" s="374"/>
      <c r="AM24" s="372">
        <v>1484538</v>
      </c>
      <c r="AN24" s="373"/>
      <c r="AO24" s="373"/>
      <c r="AP24" s="373"/>
      <c r="AQ24" s="373"/>
      <c r="AR24" s="374"/>
      <c r="AS24" s="372">
        <v>2981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33975900</v>
      </c>
      <c r="BO24" s="420"/>
      <c r="BP24" s="420"/>
      <c r="BQ24" s="420"/>
      <c r="BR24" s="420"/>
      <c r="BS24" s="420"/>
      <c r="BT24" s="420"/>
      <c r="BU24" s="421"/>
      <c r="BV24" s="419">
        <v>35048655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174</v>
      </c>
      <c r="F25" s="376"/>
      <c r="G25" s="376"/>
      <c r="H25" s="376"/>
      <c r="I25" s="376"/>
      <c r="J25" s="376"/>
      <c r="K25" s="377"/>
      <c r="L25" s="372">
        <v>2</v>
      </c>
      <c r="M25" s="373"/>
      <c r="N25" s="373"/>
      <c r="O25" s="373"/>
      <c r="P25" s="374"/>
      <c r="Q25" s="372">
        <v>6400</v>
      </c>
      <c r="R25" s="373"/>
      <c r="S25" s="373"/>
      <c r="T25" s="373"/>
      <c r="U25" s="373"/>
      <c r="V25" s="374"/>
      <c r="W25" s="462"/>
      <c r="X25" s="399"/>
      <c r="Y25" s="400"/>
      <c r="Z25" s="375" t="s">
        <v>175</v>
      </c>
      <c r="AA25" s="376"/>
      <c r="AB25" s="376"/>
      <c r="AC25" s="376"/>
      <c r="AD25" s="376"/>
      <c r="AE25" s="376"/>
      <c r="AF25" s="376"/>
      <c r="AG25" s="377"/>
      <c r="AH25" s="372" t="s">
        <v>131</v>
      </c>
      <c r="AI25" s="373"/>
      <c r="AJ25" s="373"/>
      <c r="AK25" s="373"/>
      <c r="AL25" s="374"/>
      <c r="AM25" s="372" t="s">
        <v>131</v>
      </c>
      <c r="AN25" s="373"/>
      <c r="AO25" s="373"/>
      <c r="AP25" s="373"/>
      <c r="AQ25" s="373"/>
      <c r="AR25" s="374"/>
      <c r="AS25" s="372" t="s">
        <v>131</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1229770</v>
      </c>
      <c r="BO25" s="449"/>
      <c r="BP25" s="449"/>
      <c r="BQ25" s="449"/>
      <c r="BR25" s="449"/>
      <c r="BS25" s="449"/>
      <c r="BT25" s="449"/>
      <c r="BU25" s="450"/>
      <c r="BV25" s="448">
        <v>434787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177</v>
      </c>
      <c r="F26" s="376"/>
      <c r="G26" s="376"/>
      <c r="H26" s="376"/>
      <c r="I26" s="376"/>
      <c r="J26" s="376"/>
      <c r="K26" s="377"/>
      <c r="L26" s="372">
        <v>1</v>
      </c>
      <c r="M26" s="373"/>
      <c r="N26" s="373"/>
      <c r="O26" s="373"/>
      <c r="P26" s="374"/>
      <c r="Q26" s="372">
        <v>6000</v>
      </c>
      <c r="R26" s="373"/>
      <c r="S26" s="373"/>
      <c r="T26" s="373"/>
      <c r="U26" s="373"/>
      <c r="V26" s="374"/>
      <c r="W26" s="462"/>
      <c r="X26" s="399"/>
      <c r="Y26" s="400"/>
      <c r="Z26" s="375" t="s">
        <v>178</v>
      </c>
      <c r="AA26" s="430"/>
      <c r="AB26" s="430"/>
      <c r="AC26" s="430"/>
      <c r="AD26" s="430"/>
      <c r="AE26" s="430"/>
      <c r="AF26" s="430"/>
      <c r="AG26" s="431"/>
      <c r="AH26" s="372">
        <v>8</v>
      </c>
      <c r="AI26" s="373"/>
      <c r="AJ26" s="373"/>
      <c r="AK26" s="373"/>
      <c r="AL26" s="374"/>
      <c r="AM26" s="372">
        <v>22176</v>
      </c>
      <c r="AN26" s="373"/>
      <c r="AO26" s="373"/>
      <c r="AP26" s="373"/>
      <c r="AQ26" s="373"/>
      <c r="AR26" s="374"/>
      <c r="AS26" s="372">
        <v>2772</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180</v>
      </c>
      <c r="F27" s="376"/>
      <c r="G27" s="376"/>
      <c r="H27" s="376"/>
      <c r="I27" s="376"/>
      <c r="J27" s="376"/>
      <c r="K27" s="377"/>
      <c r="L27" s="372">
        <v>1</v>
      </c>
      <c r="M27" s="373"/>
      <c r="N27" s="373"/>
      <c r="O27" s="373"/>
      <c r="P27" s="374"/>
      <c r="Q27" s="372">
        <v>4200</v>
      </c>
      <c r="R27" s="373"/>
      <c r="S27" s="373"/>
      <c r="T27" s="373"/>
      <c r="U27" s="373"/>
      <c r="V27" s="374"/>
      <c r="W27" s="462"/>
      <c r="X27" s="399"/>
      <c r="Y27" s="400"/>
      <c r="Z27" s="375" t="s">
        <v>181</v>
      </c>
      <c r="AA27" s="376"/>
      <c r="AB27" s="376"/>
      <c r="AC27" s="376"/>
      <c r="AD27" s="376"/>
      <c r="AE27" s="376"/>
      <c r="AF27" s="376"/>
      <c r="AG27" s="377"/>
      <c r="AH27" s="372">
        <v>21</v>
      </c>
      <c r="AI27" s="373"/>
      <c r="AJ27" s="373"/>
      <c r="AK27" s="373"/>
      <c r="AL27" s="374"/>
      <c r="AM27" s="372">
        <v>69386</v>
      </c>
      <c r="AN27" s="373"/>
      <c r="AO27" s="373"/>
      <c r="AP27" s="373"/>
      <c r="AQ27" s="373"/>
      <c r="AR27" s="374"/>
      <c r="AS27" s="372">
        <v>3304</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183</v>
      </c>
      <c r="F28" s="376"/>
      <c r="G28" s="376"/>
      <c r="H28" s="376"/>
      <c r="I28" s="376"/>
      <c r="J28" s="376"/>
      <c r="K28" s="377"/>
      <c r="L28" s="372">
        <v>1</v>
      </c>
      <c r="M28" s="373"/>
      <c r="N28" s="373"/>
      <c r="O28" s="373"/>
      <c r="P28" s="374"/>
      <c r="Q28" s="372">
        <v>3490</v>
      </c>
      <c r="R28" s="373"/>
      <c r="S28" s="373"/>
      <c r="T28" s="373"/>
      <c r="U28" s="373"/>
      <c r="V28" s="374"/>
      <c r="W28" s="462"/>
      <c r="X28" s="399"/>
      <c r="Y28" s="400"/>
      <c r="Z28" s="375" t="s">
        <v>184</v>
      </c>
      <c r="AA28" s="376"/>
      <c r="AB28" s="376"/>
      <c r="AC28" s="376"/>
      <c r="AD28" s="376"/>
      <c r="AE28" s="376"/>
      <c r="AF28" s="376"/>
      <c r="AG28" s="377"/>
      <c r="AH28" s="372" t="s">
        <v>131</v>
      </c>
      <c r="AI28" s="373"/>
      <c r="AJ28" s="373"/>
      <c r="AK28" s="373"/>
      <c r="AL28" s="374"/>
      <c r="AM28" s="372" t="s">
        <v>131</v>
      </c>
      <c r="AN28" s="373"/>
      <c r="AO28" s="373"/>
      <c r="AP28" s="373"/>
      <c r="AQ28" s="373"/>
      <c r="AR28" s="374"/>
      <c r="AS28" s="372" t="s">
        <v>131</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4038104</v>
      </c>
      <c r="BO28" s="449"/>
      <c r="BP28" s="449"/>
      <c r="BQ28" s="449"/>
      <c r="BR28" s="449"/>
      <c r="BS28" s="449"/>
      <c r="BT28" s="449"/>
      <c r="BU28" s="450"/>
      <c r="BV28" s="448">
        <v>3665365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186</v>
      </c>
      <c r="F29" s="376"/>
      <c r="G29" s="376"/>
      <c r="H29" s="376"/>
      <c r="I29" s="376"/>
      <c r="J29" s="376"/>
      <c r="K29" s="377"/>
      <c r="L29" s="372">
        <v>20</v>
      </c>
      <c r="M29" s="373"/>
      <c r="N29" s="373"/>
      <c r="O29" s="373"/>
      <c r="P29" s="374"/>
      <c r="Q29" s="372">
        <v>3210</v>
      </c>
      <c r="R29" s="373"/>
      <c r="S29" s="373"/>
      <c r="T29" s="373"/>
      <c r="U29" s="373"/>
      <c r="V29" s="374"/>
      <c r="W29" s="463"/>
      <c r="X29" s="464"/>
      <c r="Y29" s="465"/>
      <c r="Z29" s="375" t="s">
        <v>187</v>
      </c>
      <c r="AA29" s="376"/>
      <c r="AB29" s="376"/>
      <c r="AC29" s="376"/>
      <c r="AD29" s="376"/>
      <c r="AE29" s="376"/>
      <c r="AF29" s="376"/>
      <c r="AG29" s="377"/>
      <c r="AH29" s="372">
        <v>519</v>
      </c>
      <c r="AI29" s="373"/>
      <c r="AJ29" s="373"/>
      <c r="AK29" s="373"/>
      <c r="AL29" s="374"/>
      <c r="AM29" s="372">
        <v>1553924</v>
      </c>
      <c r="AN29" s="373"/>
      <c r="AO29" s="373"/>
      <c r="AP29" s="373"/>
      <c r="AQ29" s="373"/>
      <c r="AR29" s="374"/>
      <c r="AS29" s="372">
        <v>2994</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3564168</v>
      </c>
      <c r="BO29" s="420"/>
      <c r="BP29" s="420"/>
      <c r="BQ29" s="420"/>
      <c r="BR29" s="420"/>
      <c r="BS29" s="420"/>
      <c r="BT29" s="420"/>
      <c r="BU29" s="421"/>
      <c r="BV29" s="419">
        <v>3831046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98.2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8883246</v>
      </c>
      <c r="BO30" s="454"/>
      <c r="BP30" s="454"/>
      <c r="BQ30" s="454"/>
      <c r="BR30" s="454"/>
      <c r="BS30" s="454"/>
      <c r="BT30" s="454"/>
      <c r="BU30" s="455"/>
      <c r="BV30" s="453">
        <v>8292255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奄美市国民健康保険事業特別会計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IF('各会計、関係団体の財政状況及び健全化判断比率'!B34="","",'各会計、関係団体の財政状況及び健全化判断比率'!B34)</f>
        <v>奄美市水道事業会計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IF('各会計、関係団体の財政状況及び健全化判断比率'!B36="","",'各会計、関係団体の財政状況及び健全化判断比率'!B36)</f>
        <v>奄美市と畜場特別会計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奄美市開発公社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奄美市国民健康保険直営診療施設勘定特別会計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IF('各会計、関係団体の財政状況及び健全化判断比率'!B35="","",'各会計、関係団体の財政状況及び健全化判断比率'!B35)</f>
        <v>奄美市下水道事業会計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奄美群島広域事務組合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奄美市農業研究センター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奄美市後期高齢者医療特別会計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奄美大島地区介護保険一部事務組合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名瀬中央青果</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奄美市介護保険事業特別会計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鹿児島県後期高齢者医療広域連合(一般会計)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名瀬建設工事残土管理公社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奄美市訪問看護特別会計（介護サービス）</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鹿児島県後期高齢者医療広域連合(特別会計)</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マングローブ公社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7</v>
      </c>
      <c r="V39" s="367"/>
      <c r="W39" s="368" t="str">
        <f>IF('各会計、関係団体の財政状況及び健全化判断比率'!B33="","",'各会計、関係団体の財政状況及び健全化判断比率'!B33)</f>
        <v>奄美市交通災害共済特別会計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大島地区衛生組合</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奄美大島風力発電</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大島地区消防組合</v>
      </c>
      <c r="BZ40" s="368"/>
      <c r="CA40" s="368"/>
      <c r="CB40" s="368"/>
      <c r="CC40" s="368"/>
      <c r="CD40" s="368"/>
      <c r="CE40" s="368"/>
      <c r="CF40" s="368"/>
      <c r="CG40" s="368"/>
      <c r="CH40" s="368"/>
      <c r="CI40" s="368"/>
      <c r="CJ40" s="368"/>
      <c r="CK40" s="368"/>
      <c r="CL40" s="368"/>
      <c r="CM40" s="368"/>
      <c r="CN40" s="181"/>
      <c r="CO40" s="367">
        <f t="shared" si="3"/>
        <v>24</v>
      </c>
      <c r="CP40" s="367"/>
      <c r="CQ40" s="368" t="str">
        <f>IF('各会計、関係団体の財政状況及び健全化判断比率'!BS13="","",'各会計、関係団体の財政状況及び健全化判断比率'!BS13)</f>
        <v>奄美広域中小企業勤労者福祉サービスセンター</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25</v>
      </c>
      <c r="CP41" s="367"/>
      <c r="CQ41" s="368" t="str">
        <f>IF('各会計、関係団体の財政状況及び健全化判断比率'!BS14="","",'各会計、関係団体の財政状況及び健全化判断比率'!BS14)</f>
        <v>まちづくり奄美</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5bC8c+KYQtKaxQWPKpQGN4pAdScqMtYLgGFODRiGrhg8YkUU+TYhByOEMVEULhzUdqd8iwGGTSLgYjGhSFhAcw==" saltValue="zW/bzj1baqcXEnN3suMlH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51" t="s">
        <v>573</v>
      </c>
      <c r="D34" s="1151"/>
      <c r="E34" s="1152"/>
      <c r="F34" s="32">
        <v>16.100000000000001</v>
      </c>
      <c r="G34" s="33">
        <v>17.809999999999999</v>
      </c>
      <c r="H34" s="33">
        <v>17.61</v>
      </c>
      <c r="I34" s="33">
        <v>17.43</v>
      </c>
      <c r="J34" s="34">
        <v>17.37</v>
      </c>
      <c r="K34" s="22"/>
      <c r="L34" s="22"/>
      <c r="M34" s="22"/>
      <c r="N34" s="22"/>
      <c r="O34" s="22"/>
      <c r="P34" s="22"/>
    </row>
    <row r="35" spans="1:16" ht="39" customHeight="1">
      <c r="A35" s="22"/>
      <c r="B35" s="35"/>
      <c r="C35" s="1145" t="s">
        <v>574</v>
      </c>
      <c r="D35" s="1146"/>
      <c r="E35" s="1147"/>
      <c r="F35" s="36">
        <v>6.1</v>
      </c>
      <c r="G35" s="37">
        <v>3.8</v>
      </c>
      <c r="H35" s="37">
        <v>5.54</v>
      </c>
      <c r="I35" s="37">
        <v>5.32</v>
      </c>
      <c r="J35" s="38">
        <v>5.53</v>
      </c>
      <c r="K35" s="22"/>
      <c r="L35" s="22"/>
      <c r="M35" s="22"/>
      <c r="N35" s="22"/>
      <c r="O35" s="22"/>
      <c r="P35" s="22"/>
    </row>
    <row r="36" spans="1:16" ht="39" customHeight="1">
      <c r="A36" s="22"/>
      <c r="B36" s="35"/>
      <c r="C36" s="1145" t="s">
        <v>575</v>
      </c>
      <c r="D36" s="1146"/>
      <c r="E36" s="1147"/>
      <c r="F36" s="36" t="s">
        <v>522</v>
      </c>
      <c r="G36" s="37" t="s">
        <v>522</v>
      </c>
      <c r="H36" s="37" t="s">
        <v>522</v>
      </c>
      <c r="I36" s="37">
        <v>1.89</v>
      </c>
      <c r="J36" s="38">
        <v>3.17</v>
      </c>
      <c r="K36" s="22"/>
      <c r="L36" s="22"/>
      <c r="M36" s="22"/>
      <c r="N36" s="22"/>
      <c r="O36" s="22"/>
      <c r="P36" s="22"/>
    </row>
    <row r="37" spans="1:16" ht="39" customHeight="1">
      <c r="A37" s="22"/>
      <c r="B37" s="35"/>
      <c r="C37" s="1145" t="s">
        <v>576</v>
      </c>
      <c r="D37" s="1146"/>
      <c r="E37" s="1147"/>
      <c r="F37" s="36">
        <v>0.92</v>
      </c>
      <c r="G37" s="37">
        <v>0.54</v>
      </c>
      <c r="H37" s="37">
        <v>0.1</v>
      </c>
      <c r="I37" s="37">
        <v>0.39</v>
      </c>
      <c r="J37" s="38">
        <v>0.68</v>
      </c>
      <c r="K37" s="22"/>
      <c r="L37" s="22"/>
      <c r="M37" s="22"/>
      <c r="N37" s="22"/>
      <c r="O37" s="22"/>
      <c r="P37" s="22"/>
    </row>
    <row r="38" spans="1:16" ht="39" customHeight="1">
      <c r="A38" s="22"/>
      <c r="B38" s="35"/>
      <c r="C38" s="1145" t="s">
        <v>577</v>
      </c>
      <c r="D38" s="1146"/>
      <c r="E38" s="1147"/>
      <c r="F38" s="36" t="s">
        <v>578</v>
      </c>
      <c r="G38" s="37">
        <v>0.28999999999999998</v>
      </c>
      <c r="H38" s="37">
        <v>0.82</v>
      </c>
      <c r="I38" s="37">
        <v>1.19</v>
      </c>
      <c r="J38" s="38">
        <v>0.6</v>
      </c>
      <c r="K38" s="22"/>
      <c r="L38" s="22"/>
      <c r="M38" s="22"/>
      <c r="N38" s="22"/>
      <c r="O38" s="22"/>
      <c r="P38" s="22"/>
    </row>
    <row r="39" spans="1:16" ht="39" customHeight="1">
      <c r="A39" s="22"/>
      <c r="B39" s="35"/>
      <c r="C39" s="1145" t="s">
        <v>579</v>
      </c>
      <c r="D39" s="1146"/>
      <c r="E39" s="1147"/>
      <c r="F39" s="36">
        <v>0</v>
      </c>
      <c r="G39" s="37">
        <v>0</v>
      </c>
      <c r="H39" s="37">
        <v>0</v>
      </c>
      <c r="I39" s="37">
        <v>0</v>
      </c>
      <c r="J39" s="38">
        <v>0.01</v>
      </c>
      <c r="K39" s="22"/>
      <c r="L39" s="22"/>
      <c r="M39" s="22"/>
      <c r="N39" s="22"/>
      <c r="O39" s="22"/>
      <c r="P39" s="22"/>
    </row>
    <row r="40" spans="1:16" ht="39" customHeight="1">
      <c r="A40" s="22"/>
      <c r="B40" s="35"/>
      <c r="C40" s="1145" t="s">
        <v>580</v>
      </c>
      <c r="D40" s="1146"/>
      <c r="E40" s="1147"/>
      <c r="F40" s="36">
        <v>0</v>
      </c>
      <c r="G40" s="37">
        <v>0</v>
      </c>
      <c r="H40" s="37">
        <v>0</v>
      </c>
      <c r="I40" s="37">
        <v>0</v>
      </c>
      <c r="J40" s="38">
        <v>0</v>
      </c>
      <c r="K40" s="22"/>
      <c r="L40" s="22"/>
      <c r="M40" s="22"/>
      <c r="N40" s="22"/>
      <c r="O40" s="22"/>
      <c r="P40" s="22"/>
    </row>
    <row r="41" spans="1:16" ht="39" customHeight="1">
      <c r="A41" s="22"/>
      <c r="B41" s="35"/>
      <c r="C41" s="1145" t="s">
        <v>581</v>
      </c>
      <c r="D41" s="1146"/>
      <c r="E41" s="1147"/>
      <c r="F41" s="36">
        <v>0</v>
      </c>
      <c r="G41" s="37">
        <v>0</v>
      </c>
      <c r="H41" s="37">
        <v>0</v>
      </c>
      <c r="I41" s="37">
        <v>0</v>
      </c>
      <c r="J41" s="38">
        <v>0</v>
      </c>
      <c r="K41" s="22"/>
      <c r="L41" s="22"/>
      <c r="M41" s="22"/>
      <c r="N41" s="22"/>
      <c r="O41" s="22"/>
      <c r="P41" s="22"/>
    </row>
    <row r="42" spans="1:16" ht="39" customHeight="1">
      <c r="A42" s="22"/>
      <c r="B42" s="39"/>
      <c r="C42" s="1145" t="s">
        <v>582</v>
      </c>
      <c r="D42" s="1146"/>
      <c r="E42" s="1147"/>
      <c r="F42" s="36" t="s">
        <v>522</v>
      </c>
      <c r="G42" s="37" t="s">
        <v>522</v>
      </c>
      <c r="H42" s="37" t="s">
        <v>522</v>
      </c>
      <c r="I42" s="37" t="s">
        <v>522</v>
      </c>
      <c r="J42" s="38" t="s">
        <v>522</v>
      </c>
      <c r="K42" s="22"/>
      <c r="L42" s="22"/>
      <c r="M42" s="22"/>
      <c r="N42" s="22"/>
      <c r="O42" s="22"/>
      <c r="P42" s="22"/>
    </row>
    <row r="43" spans="1:16" ht="39" customHeight="1" thickBot="1">
      <c r="A43" s="22"/>
      <c r="B43" s="40"/>
      <c r="C43" s="1148" t="s">
        <v>583</v>
      </c>
      <c r="D43" s="1149"/>
      <c r="E43" s="1150"/>
      <c r="F43" s="41">
        <v>0.09</v>
      </c>
      <c r="G43" s="42">
        <v>1.08</v>
      </c>
      <c r="H43" s="42">
        <v>1.61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H7LsuOL0PoaM2bbfa46PemHtDcDNky5AwPmgz6XcDSBXvZDCLXTeFjrXUWQhQU56/yLorzLgtXu9CFhy/97Rw==" saltValue="YElyot3vehwi4s1JdV8w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76" t="s">
        <v>11</v>
      </c>
      <c r="C45" s="1177"/>
      <c r="D45" s="58"/>
      <c r="E45" s="1182" t="s">
        <v>12</v>
      </c>
      <c r="F45" s="1182"/>
      <c r="G45" s="1182"/>
      <c r="H45" s="1182"/>
      <c r="I45" s="1182"/>
      <c r="J45" s="1183"/>
      <c r="K45" s="59">
        <v>4098</v>
      </c>
      <c r="L45" s="60">
        <v>4167</v>
      </c>
      <c r="M45" s="60">
        <v>4231</v>
      </c>
      <c r="N45" s="60">
        <v>4325</v>
      </c>
      <c r="O45" s="61">
        <v>4511</v>
      </c>
      <c r="P45" s="48"/>
      <c r="Q45" s="48"/>
      <c r="R45" s="48"/>
      <c r="S45" s="48"/>
      <c r="T45" s="48"/>
      <c r="U45" s="48"/>
    </row>
    <row r="46" spans="1:21" ht="30.75" customHeight="1">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c r="A48" s="48"/>
      <c r="B48" s="1178"/>
      <c r="C48" s="1179"/>
      <c r="D48" s="62"/>
      <c r="E48" s="1155" t="s">
        <v>15</v>
      </c>
      <c r="F48" s="1155"/>
      <c r="G48" s="1155"/>
      <c r="H48" s="1155"/>
      <c r="I48" s="1155"/>
      <c r="J48" s="1156"/>
      <c r="K48" s="63">
        <v>709</v>
      </c>
      <c r="L48" s="64">
        <v>784</v>
      </c>
      <c r="M48" s="64">
        <v>702</v>
      </c>
      <c r="N48" s="64">
        <v>722</v>
      </c>
      <c r="O48" s="65">
        <v>735</v>
      </c>
      <c r="P48" s="48"/>
      <c r="Q48" s="48"/>
      <c r="R48" s="48"/>
      <c r="S48" s="48"/>
      <c r="T48" s="48"/>
      <c r="U48" s="48"/>
    </row>
    <row r="49" spans="1:21" ht="30.75" customHeight="1">
      <c r="A49" s="48"/>
      <c r="B49" s="1178"/>
      <c r="C49" s="1179"/>
      <c r="D49" s="62"/>
      <c r="E49" s="1155" t="s">
        <v>16</v>
      </c>
      <c r="F49" s="1155"/>
      <c r="G49" s="1155"/>
      <c r="H49" s="1155"/>
      <c r="I49" s="1155"/>
      <c r="J49" s="1156"/>
      <c r="K49" s="63">
        <v>74</v>
      </c>
      <c r="L49" s="64">
        <v>71</v>
      </c>
      <c r="M49" s="64">
        <v>71</v>
      </c>
      <c r="N49" s="64">
        <v>71</v>
      </c>
      <c r="O49" s="65">
        <v>34</v>
      </c>
      <c r="P49" s="48"/>
      <c r="Q49" s="48"/>
      <c r="R49" s="48"/>
      <c r="S49" s="48"/>
      <c r="T49" s="48"/>
      <c r="U49" s="48"/>
    </row>
    <row r="50" spans="1:21" ht="30.75" customHeight="1">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c r="A51" s="48"/>
      <c r="B51" s="1180"/>
      <c r="C51" s="1181"/>
      <c r="D51" s="66"/>
      <c r="E51" s="1155" t="s">
        <v>18</v>
      </c>
      <c r="F51" s="1155"/>
      <c r="G51" s="1155"/>
      <c r="H51" s="1155"/>
      <c r="I51" s="1155"/>
      <c r="J51" s="1156"/>
      <c r="K51" s="63">
        <v>1</v>
      </c>
      <c r="L51" s="64">
        <v>1</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3610</v>
      </c>
      <c r="L52" s="64">
        <v>3696</v>
      </c>
      <c r="M52" s="64">
        <v>3709</v>
      </c>
      <c r="N52" s="64">
        <v>3745</v>
      </c>
      <c r="O52" s="65">
        <v>3897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1272</v>
      </c>
      <c r="L53" s="69">
        <v>1327</v>
      </c>
      <c r="M53" s="69">
        <v>1296</v>
      </c>
      <c r="N53" s="69">
        <v>1374</v>
      </c>
      <c r="O53" s="70">
        <v>1384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6OanCAfzK7A4Tben7dAPgxkr+rC43ZCjYB4zQAJ9YXTvW7CkRGS3NB+Newo07YYYjqhRmic2KfAypQ91rSLyA==" saltValue="vu2GjRMy1KvIDCy+Gz5O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563</v>
      </c>
      <c r="J40" s="103" t="s">
        <v>564</v>
      </c>
      <c r="K40" s="103" t="s">
        <v>565</v>
      </c>
      <c r="L40" s="103" t="s">
        <v>566</v>
      </c>
      <c r="M40" s="104" t="s">
        <v>567</v>
      </c>
    </row>
    <row r="41" spans="2:13" ht="27.75" customHeight="1">
      <c r="B41" s="1196" t="s">
        <v>32</v>
      </c>
      <c r="C41" s="1197"/>
      <c r="D41" s="105"/>
      <c r="E41" s="1198" t="s">
        <v>33</v>
      </c>
      <c r="F41" s="1198"/>
      <c r="G41" s="1198"/>
      <c r="H41" s="1199"/>
      <c r="I41" s="355">
        <v>42466</v>
      </c>
      <c r="J41" s="356">
        <v>42934</v>
      </c>
      <c r="K41" s="356">
        <v>43584</v>
      </c>
      <c r="L41" s="356">
        <v>44027</v>
      </c>
      <c r="M41" s="357">
        <v>42330</v>
      </c>
    </row>
    <row r="42" spans="2:13" ht="27.75" customHeight="1">
      <c r="B42" s="1186"/>
      <c r="C42" s="1187"/>
      <c r="D42" s="106"/>
      <c r="E42" s="1190" t="s">
        <v>34</v>
      </c>
      <c r="F42" s="1190"/>
      <c r="G42" s="1190"/>
      <c r="H42" s="1191"/>
      <c r="I42" s="358" t="s">
        <v>522</v>
      </c>
      <c r="J42" s="359" t="s">
        <v>522</v>
      </c>
      <c r="K42" s="359" t="s">
        <v>522</v>
      </c>
      <c r="L42" s="359" t="s">
        <v>522</v>
      </c>
      <c r="M42" s="360" t="s">
        <v>522</v>
      </c>
    </row>
    <row r="43" spans="2:13" ht="27.75" customHeight="1">
      <c r="B43" s="1186"/>
      <c r="C43" s="1187"/>
      <c r="D43" s="106"/>
      <c r="E43" s="1190" t="s">
        <v>35</v>
      </c>
      <c r="F43" s="1190"/>
      <c r="G43" s="1190"/>
      <c r="H43" s="1191"/>
      <c r="I43" s="358">
        <v>9121</v>
      </c>
      <c r="J43" s="359">
        <v>9280</v>
      </c>
      <c r="K43" s="359">
        <v>8695</v>
      </c>
      <c r="L43" s="359">
        <v>8093</v>
      </c>
      <c r="M43" s="360">
        <v>7752</v>
      </c>
    </row>
    <row r="44" spans="2:13" ht="27.75" customHeight="1">
      <c r="B44" s="1186"/>
      <c r="C44" s="1187"/>
      <c r="D44" s="106"/>
      <c r="E44" s="1190" t="s">
        <v>36</v>
      </c>
      <c r="F44" s="1190"/>
      <c r="G44" s="1190"/>
      <c r="H44" s="1191"/>
      <c r="I44" s="358">
        <v>252</v>
      </c>
      <c r="J44" s="359">
        <v>168</v>
      </c>
      <c r="K44" s="359">
        <v>98</v>
      </c>
      <c r="L44" s="359">
        <v>13</v>
      </c>
      <c r="M44" s="360" t="s">
        <v>522</v>
      </c>
    </row>
    <row r="45" spans="2:13" ht="27.75" customHeight="1">
      <c r="B45" s="1186"/>
      <c r="C45" s="1187"/>
      <c r="D45" s="106"/>
      <c r="E45" s="1190" t="s">
        <v>37</v>
      </c>
      <c r="F45" s="1190"/>
      <c r="G45" s="1190"/>
      <c r="H45" s="1191"/>
      <c r="I45" s="358">
        <v>3235</v>
      </c>
      <c r="J45" s="359">
        <v>3012</v>
      </c>
      <c r="K45" s="359">
        <v>2788</v>
      </c>
      <c r="L45" s="359">
        <v>2585</v>
      </c>
      <c r="M45" s="360">
        <v>2381</v>
      </c>
    </row>
    <row r="46" spans="2:13" ht="27.75" customHeight="1">
      <c r="B46" s="1186"/>
      <c r="C46" s="1187"/>
      <c r="D46" s="107"/>
      <c r="E46" s="1190" t="s">
        <v>38</v>
      </c>
      <c r="F46" s="1190"/>
      <c r="G46" s="1190"/>
      <c r="H46" s="1191"/>
      <c r="I46" s="358">
        <v>284</v>
      </c>
      <c r="J46" s="359">
        <v>371</v>
      </c>
      <c r="K46" s="359">
        <v>254</v>
      </c>
      <c r="L46" s="359">
        <v>66</v>
      </c>
      <c r="M46" s="360">
        <v>28</v>
      </c>
    </row>
    <row r="47" spans="2:13" ht="27.75" customHeight="1">
      <c r="B47" s="1186"/>
      <c r="C47" s="1187"/>
      <c r="D47" s="108"/>
      <c r="E47" s="1200" t="s">
        <v>39</v>
      </c>
      <c r="F47" s="1201"/>
      <c r="G47" s="1201"/>
      <c r="H47" s="1202"/>
      <c r="I47" s="358" t="s">
        <v>522</v>
      </c>
      <c r="J47" s="359" t="s">
        <v>522</v>
      </c>
      <c r="K47" s="359" t="s">
        <v>522</v>
      </c>
      <c r="L47" s="359" t="s">
        <v>522</v>
      </c>
      <c r="M47" s="360" t="s">
        <v>522</v>
      </c>
    </row>
    <row r="48" spans="2:13" ht="27.75" customHeight="1">
      <c r="B48" s="1186"/>
      <c r="C48" s="1187"/>
      <c r="D48" s="106"/>
      <c r="E48" s="1190" t="s">
        <v>40</v>
      </c>
      <c r="F48" s="1190"/>
      <c r="G48" s="1190"/>
      <c r="H48" s="1191"/>
      <c r="I48" s="358" t="s">
        <v>522</v>
      </c>
      <c r="J48" s="359" t="s">
        <v>522</v>
      </c>
      <c r="K48" s="359" t="s">
        <v>522</v>
      </c>
      <c r="L48" s="359" t="s">
        <v>522</v>
      </c>
      <c r="M48" s="360" t="s">
        <v>522</v>
      </c>
    </row>
    <row r="49" spans="2:13" ht="27.75" customHeight="1">
      <c r="B49" s="1188"/>
      <c r="C49" s="1189"/>
      <c r="D49" s="106"/>
      <c r="E49" s="1190" t="s">
        <v>41</v>
      </c>
      <c r="F49" s="1190"/>
      <c r="G49" s="1190"/>
      <c r="H49" s="1191"/>
      <c r="I49" s="358" t="s">
        <v>522</v>
      </c>
      <c r="J49" s="359" t="s">
        <v>522</v>
      </c>
      <c r="K49" s="359" t="s">
        <v>522</v>
      </c>
      <c r="L49" s="359" t="s">
        <v>522</v>
      </c>
      <c r="M49" s="360" t="s">
        <v>522</v>
      </c>
    </row>
    <row r="50" spans="2:13" ht="27.75" customHeight="1">
      <c r="B50" s="1184" t="s">
        <v>42</v>
      </c>
      <c r="C50" s="1185"/>
      <c r="D50" s="109"/>
      <c r="E50" s="1190" t="s">
        <v>43</v>
      </c>
      <c r="F50" s="1190"/>
      <c r="G50" s="1190"/>
      <c r="H50" s="1191"/>
      <c r="I50" s="358">
        <v>11219</v>
      </c>
      <c r="J50" s="359">
        <v>11326</v>
      </c>
      <c r="K50" s="359">
        <v>11164</v>
      </c>
      <c r="L50" s="359">
        <v>12324</v>
      </c>
      <c r="M50" s="360">
        <v>13555</v>
      </c>
    </row>
    <row r="51" spans="2:13" ht="27.75" customHeight="1">
      <c r="B51" s="1186"/>
      <c r="C51" s="1187"/>
      <c r="D51" s="106"/>
      <c r="E51" s="1190" t="s">
        <v>44</v>
      </c>
      <c r="F51" s="1190"/>
      <c r="G51" s="1190"/>
      <c r="H51" s="1191"/>
      <c r="I51" s="358">
        <v>1488</v>
      </c>
      <c r="J51" s="359">
        <v>1528</v>
      </c>
      <c r="K51" s="359">
        <v>1485</v>
      </c>
      <c r="L51" s="359">
        <v>1421</v>
      </c>
      <c r="M51" s="360">
        <v>1389</v>
      </c>
    </row>
    <row r="52" spans="2:13" ht="27.75" customHeight="1">
      <c r="B52" s="1188"/>
      <c r="C52" s="1189"/>
      <c r="D52" s="106"/>
      <c r="E52" s="1190" t="s">
        <v>45</v>
      </c>
      <c r="F52" s="1190"/>
      <c r="G52" s="1190"/>
      <c r="H52" s="1191"/>
      <c r="I52" s="358">
        <v>34281</v>
      </c>
      <c r="J52" s="359">
        <v>37244</v>
      </c>
      <c r="K52" s="359">
        <v>38097</v>
      </c>
      <c r="L52" s="359">
        <v>37081</v>
      </c>
      <c r="M52" s="360">
        <v>37675</v>
      </c>
    </row>
    <row r="53" spans="2:13" ht="27.75" customHeight="1" thickBot="1">
      <c r="B53" s="1192" t="s">
        <v>46</v>
      </c>
      <c r="C53" s="1193"/>
      <c r="D53" s="110"/>
      <c r="E53" s="1194" t="s">
        <v>47</v>
      </c>
      <c r="F53" s="1194"/>
      <c r="G53" s="1194"/>
      <c r="H53" s="1195"/>
      <c r="I53" s="361">
        <v>8371</v>
      </c>
      <c r="J53" s="362">
        <v>5667</v>
      </c>
      <c r="K53" s="362">
        <v>4674</v>
      </c>
      <c r="L53" s="362">
        <v>3957</v>
      </c>
      <c r="M53" s="363">
        <v>-129</v>
      </c>
    </row>
    <row r="54" spans="2:13" ht="27.75" customHeight="1">
      <c r="B54" s="111" t="s">
        <v>48</v>
      </c>
      <c r="C54" s="112"/>
      <c r="D54" s="112"/>
      <c r="E54" s="113"/>
      <c r="F54" s="113"/>
      <c r="G54" s="113"/>
      <c r="H54" s="113"/>
      <c r="I54" s="114"/>
      <c r="J54" s="114"/>
      <c r="K54" s="114"/>
      <c r="L54" s="114"/>
      <c r="M54" s="114"/>
    </row>
    <row r="55" spans="2:13"/>
  </sheetData>
  <sheetProtection algorithmName="SHA-512" hashValue="ZY6DVQB58QXxLCkcfGIN7ii7GdcGiKaEhS7VeUvm3PMdkqD4A084fW26hJAuePIduyKo/z0Sjd9C70ANTlZR1g==" saltValue="8TjDR+TRHHD2IOieRrMv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565</v>
      </c>
      <c r="G54" s="119" t="s">
        <v>566</v>
      </c>
      <c r="H54" s="120" t="s">
        <v>567</v>
      </c>
    </row>
    <row r="55" spans="2:8" ht="52.5" customHeight="1">
      <c r="B55" s="121"/>
      <c r="C55" s="1211" t="s">
        <v>50</v>
      </c>
      <c r="D55" s="1211"/>
      <c r="E55" s="1212"/>
      <c r="F55" s="122">
        <v>3239</v>
      </c>
      <c r="G55" s="122">
        <v>3665</v>
      </c>
      <c r="H55" s="123">
        <v>4038</v>
      </c>
    </row>
    <row r="56" spans="2:8" ht="52.5" customHeight="1">
      <c r="B56" s="124"/>
      <c r="C56" s="1213" t="s">
        <v>51</v>
      </c>
      <c r="D56" s="1213"/>
      <c r="E56" s="1214"/>
      <c r="F56" s="125">
        <v>1850</v>
      </c>
      <c r="G56" s="125">
        <v>3831</v>
      </c>
      <c r="H56" s="126">
        <v>3564</v>
      </c>
    </row>
    <row r="57" spans="2:8" ht="53.25" customHeight="1">
      <c r="B57" s="124"/>
      <c r="C57" s="1215" t="s">
        <v>52</v>
      </c>
      <c r="D57" s="1215"/>
      <c r="E57" s="1216"/>
      <c r="F57" s="127">
        <v>9233</v>
      </c>
      <c r="G57" s="127">
        <v>8292</v>
      </c>
      <c r="H57" s="128">
        <v>8883</v>
      </c>
    </row>
    <row r="58" spans="2:8" ht="45.75" customHeight="1">
      <c r="B58" s="129"/>
      <c r="C58" s="1203" t="s">
        <v>608</v>
      </c>
      <c r="D58" s="1204"/>
      <c r="E58" s="1205"/>
      <c r="F58" s="130">
        <v>1875</v>
      </c>
      <c r="G58" s="130">
        <v>2307</v>
      </c>
      <c r="H58" s="131">
        <v>2462</v>
      </c>
    </row>
    <row r="59" spans="2:8" ht="45.75" customHeight="1">
      <c r="B59" s="129"/>
      <c r="C59" s="1203" t="s">
        <v>609</v>
      </c>
      <c r="D59" s="1204"/>
      <c r="E59" s="1205"/>
      <c r="F59" s="130">
        <v>1494</v>
      </c>
      <c r="G59" s="130">
        <v>1851</v>
      </c>
      <c r="H59" s="131">
        <v>2155</v>
      </c>
    </row>
    <row r="60" spans="2:8" ht="45.75" customHeight="1">
      <c r="B60" s="129"/>
      <c r="C60" s="1203" t="s">
        <v>610</v>
      </c>
      <c r="D60" s="1204"/>
      <c r="E60" s="1205"/>
      <c r="F60" s="130">
        <v>1785</v>
      </c>
      <c r="G60" s="130">
        <v>1850</v>
      </c>
      <c r="H60" s="131">
        <v>1937</v>
      </c>
    </row>
    <row r="61" spans="2:8" ht="45.75" customHeight="1">
      <c r="B61" s="129"/>
      <c r="C61" s="1203" t="s">
        <v>611</v>
      </c>
      <c r="D61" s="1204"/>
      <c r="E61" s="1205"/>
      <c r="F61" s="130">
        <v>1850</v>
      </c>
      <c r="G61" s="130">
        <v>1850</v>
      </c>
      <c r="H61" s="131">
        <v>1850</v>
      </c>
    </row>
    <row r="62" spans="2:8" ht="45.75" customHeight="1" thickBot="1">
      <c r="B62" s="132"/>
      <c r="C62" s="1206" t="s">
        <v>612</v>
      </c>
      <c r="D62" s="1207"/>
      <c r="E62" s="1208"/>
      <c r="F62" s="133">
        <v>324</v>
      </c>
      <c r="G62" s="133">
        <v>337</v>
      </c>
      <c r="H62" s="134">
        <v>372</v>
      </c>
    </row>
    <row r="63" spans="2:8" ht="52.5" customHeight="1" thickBot="1">
      <c r="B63" s="135"/>
      <c r="C63" s="1209" t="s">
        <v>53</v>
      </c>
      <c r="D63" s="1209"/>
      <c r="E63" s="1210"/>
      <c r="F63" s="136">
        <v>14322</v>
      </c>
      <c r="G63" s="136">
        <v>15789</v>
      </c>
      <c r="H63" s="137">
        <v>16486</v>
      </c>
    </row>
    <row r="64" spans="2:8"/>
  </sheetData>
  <sheetProtection algorithmName="SHA-512" hashValue="eCQZ7dZo7OzW0wDZVQz7m2za+nBLDVKzNMJWeU/89knXZUjF2R80xxe6DrvD2ggV6A1K51Q1JkJvEqo+EH5u+w==" saltValue="aCzAPNVtoeIFvJejhDWQ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560</v>
      </c>
      <c r="G2" s="151"/>
      <c r="H2" s="152"/>
    </row>
    <row r="3" spans="1:8">
      <c r="A3" s="148" t="s">
        <v>553</v>
      </c>
      <c r="B3" s="153"/>
      <c r="C3" s="154"/>
      <c r="D3" s="155">
        <v>175882</v>
      </c>
      <c r="E3" s="156"/>
      <c r="F3" s="157">
        <v>65080</v>
      </c>
      <c r="G3" s="158"/>
      <c r="H3" s="159"/>
    </row>
    <row r="4" spans="1:8">
      <c r="A4" s="160"/>
      <c r="B4" s="161"/>
      <c r="C4" s="162"/>
      <c r="D4" s="163">
        <v>113053</v>
      </c>
      <c r="E4" s="164"/>
      <c r="F4" s="165">
        <v>38201</v>
      </c>
      <c r="G4" s="166"/>
      <c r="H4" s="167"/>
    </row>
    <row r="5" spans="1:8">
      <c r="A5" s="148" t="s">
        <v>555</v>
      </c>
      <c r="B5" s="153"/>
      <c r="C5" s="154"/>
      <c r="D5" s="155">
        <v>140164</v>
      </c>
      <c r="E5" s="156"/>
      <c r="F5" s="157">
        <v>79288</v>
      </c>
      <c r="G5" s="158"/>
      <c r="H5" s="159"/>
    </row>
    <row r="6" spans="1:8">
      <c r="A6" s="160"/>
      <c r="B6" s="161"/>
      <c r="C6" s="162"/>
      <c r="D6" s="163">
        <v>35796</v>
      </c>
      <c r="E6" s="164"/>
      <c r="F6" s="165">
        <v>41870</v>
      </c>
      <c r="G6" s="166"/>
      <c r="H6" s="167"/>
    </row>
    <row r="7" spans="1:8">
      <c r="A7" s="148" t="s">
        <v>556</v>
      </c>
      <c r="B7" s="153"/>
      <c r="C7" s="154"/>
      <c r="D7" s="155">
        <v>154020</v>
      </c>
      <c r="E7" s="156"/>
      <c r="F7" s="157">
        <v>84962</v>
      </c>
      <c r="G7" s="158"/>
      <c r="H7" s="159"/>
    </row>
    <row r="8" spans="1:8">
      <c r="A8" s="160"/>
      <c r="B8" s="161"/>
      <c r="C8" s="162"/>
      <c r="D8" s="163">
        <v>42857</v>
      </c>
      <c r="E8" s="164"/>
      <c r="F8" s="165">
        <v>42793</v>
      </c>
      <c r="G8" s="166"/>
      <c r="H8" s="167"/>
    </row>
    <row r="9" spans="1:8">
      <c r="A9" s="148" t="s">
        <v>557</v>
      </c>
      <c r="B9" s="153"/>
      <c r="C9" s="154"/>
      <c r="D9" s="155">
        <v>123221</v>
      </c>
      <c r="E9" s="156"/>
      <c r="F9" s="157">
        <v>71279</v>
      </c>
      <c r="G9" s="158"/>
      <c r="H9" s="159"/>
    </row>
    <row r="10" spans="1:8">
      <c r="A10" s="160"/>
      <c r="B10" s="161"/>
      <c r="C10" s="162"/>
      <c r="D10" s="163">
        <v>40840</v>
      </c>
      <c r="E10" s="164"/>
      <c r="F10" s="165">
        <v>36731</v>
      </c>
      <c r="G10" s="166"/>
      <c r="H10" s="167"/>
    </row>
    <row r="11" spans="1:8">
      <c r="A11" s="148" t="s">
        <v>558</v>
      </c>
      <c r="B11" s="153"/>
      <c r="C11" s="154"/>
      <c r="D11" s="155">
        <v>72592</v>
      </c>
      <c r="E11" s="156"/>
      <c r="F11" s="157">
        <v>74994</v>
      </c>
      <c r="G11" s="158"/>
      <c r="H11" s="159"/>
    </row>
    <row r="12" spans="1:8">
      <c r="A12" s="160"/>
      <c r="B12" s="161"/>
      <c r="C12" s="168"/>
      <c r="D12" s="163">
        <v>20875</v>
      </c>
      <c r="E12" s="164"/>
      <c r="F12" s="165">
        <v>36188</v>
      </c>
      <c r="G12" s="166"/>
      <c r="H12" s="167"/>
    </row>
    <row r="13" spans="1:8">
      <c r="A13" s="148"/>
      <c r="B13" s="153"/>
      <c r="C13" s="169"/>
      <c r="D13" s="170">
        <v>133176</v>
      </c>
      <c r="E13" s="171"/>
      <c r="F13" s="172">
        <v>75121</v>
      </c>
      <c r="G13" s="173"/>
      <c r="H13" s="159"/>
    </row>
    <row r="14" spans="1:8">
      <c r="A14" s="160"/>
      <c r="B14" s="161"/>
      <c r="C14" s="162"/>
      <c r="D14" s="163">
        <v>50684</v>
      </c>
      <c r="E14" s="164"/>
      <c r="F14" s="165">
        <v>39157</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6.11</v>
      </c>
      <c r="C19" s="174">
        <f>ROUND(VALUE(SUBSTITUTE(実質収支比率等に係る経年分析!G$48,"▲","-")),2)</f>
        <v>3.8</v>
      </c>
      <c r="D19" s="174">
        <f>ROUND(VALUE(SUBSTITUTE(実質収支比率等に係る経年分析!H$48,"▲","-")),2)</f>
        <v>5.54</v>
      </c>
      <c r="E19" s="174">
        <f>ROUND(VALUE(SUBSTITUTE(実質収支比率等に係る経年分析!I$48,"▲","-")),2)</f>
        <v>5.33</v>
      </c>
      <c r="F19" s="174">
        <f>ROUND(VALUE(SUBSTITUTE(実質収支比率等に係る経年分析!J$48,"▲","-")),2)</f>
        <v>5.54</v>
      </c>
    </row>
    <row r="20" spans="1:11">
      <c r="A20" s="174" t="s">
        <v>57</v>
      </c>
      <c r="B20" s="174">
        <f>ROUND(VALUE(SUBSTITUTE(実質収支比率等に係る経年分析!F$47,"▲","-")),2)</f>
        <v>23.34</v>
      </c>
      <c r="C20" s="174">
        <f>ROUND(VALUE(SUBSTITUTE(実質収支比率等に係る経年分析!G$47,"▲","-")),2)</f>
        <v>20.420000000000002</v>
      </c>
      <c r="D20" s="174">
        <f>ROUND(VALUE(SUBSTITUTE(実質収支比率等に係る経年分析!H$47,"▲","-")),2)</f>
        <v>18.86</v>
      </c>
      <c r="E20" s="174">
        <f>ROUND(VALUE(SUBSTITUTE(実質収支比率等に係る経年分析!I$47,"▲","-")),2)</f>
        <v>20.54</v>
      </c>
      <c r="F20" s="174">
        <f>ROUND(VALUE(SUBSTITUTE(実質収支比率等に係る経年分析!J$47,"▲","-")),2)</f>
        <v>22.82</v>
      </c>
    </row>
    <row r="21" spans="1:11">
      <c r="A21" s="174" t="s">
        <v>58</v>
      </c>
      <c r="B21" s="174">
        <f>IF(ISNUMBER(VALUE(SUBSTITUTE(実質収支比率等に係る経年分析!F$49,"▲","-"))),ROUND(VALUE(SUBSTITUTE(実質収支比率等に係る経年分析!F$49,"▲","-")),2),NA())</f>
        <v>-1.49</v>
      </c>
      <c r="C21" s="174">
        <f>IF(ISNUMBER(VALUE(SUBSTITUTE(実質収支比率等に係る経年分析!G$49,"▲","-"))),ROUND(VALUE(SUBSTITUTE(実質収支比率等に係る経年分析!G$49,"▲","-")),2),NA())</f>
        <v>-8.41</v>
      </c>
      <c r="D21" s="174">
        <f>IF(ISNUMBER(VALUE(SUBSTITUTE(実質収支比率等に係る経年分析!H$49,"▲","-"))),ROUND(VALUE(SUBSTITUTE(実質収支比率等に係る経年分析!H$49,"▲","-")),2),NA())</f>
        <v>-1.27</v>
      </c>
      <c r="E21" s="174">
        <f>IF(ISNUMBER(VALUE(SUBSTITUTE(実質収支比率等に係る経年分析!I$49,"▲","-"))),ROUND(VALUE(SUBSTITUTE(実質収支比率等に係る経年分析!I$49,"▲","-")),2),NA())</f>
        <v>-0.31</v>
      </c>
      <c r="F21" s="174">
        <f>IF(ISNUMBER(VALUE(SUBSTITUTE(実質収支比率等に係る経年分析!J$49,"▲","-"))),ROUND(VALUE(SUBSTITUTE(実質収支比率等に係る経年分析!J$49,"▲","-")),2),NA())</f>
        <v>-0.44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1.61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奄美市と畜場特別会計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奄美市後期高齢者医療特別会計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奄美市交通災害共済特別会計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奄美市国民健康保険事業特別会計</v>
      </c>
      <c r="B32" s="175">
        <f>IF(ROUND(VALUE(SUBSTITUTE(連結実質赤字比率に係る赤字・黒字の構成分析!F$38,"▲", "-")), 2) &lt; 0, ABS(ROUND(VALUE(SUBSTITUTE(連結実質赤字比率に係る赤字・黒字の構成分析!F$38,"▲", "-")), 2)), NA())</f>
        <v>1.3</v>
      </c>
      <c r="C32" s="175" t="e">
        <f>IF(ROUND(VALUE(SUBSTITUTE(連結実質赤字比率に係る赤字・黒字の構成分析!F$38,"▲", "-")), 2) &gt;= 0, ABS(ROUND(VALUE(SUBSTITUTE(連結実質赤字比率に係る赤字・黒字の構成分析!F$38,"▲", "-")), 2)), NA())</f>
        <v>#N/A</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0.28999999999999998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c r="A33" s="175" t="str">
        <f>IF(連結実質赤字比率に係る赤字・黒字の構成分析!C$37="",NA(),連結実質赤字比率に係る赤字・黒字の構成分析!C$37)</f>
        <v>奄美市介護保険事業特別会計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0.68</v>
      </c>
    </row>
    <row r="34" spans="1:16">
      <c r="A34" s="175" t="str">
        <f>IF(連結実質赤字比率に係る赤字・黒字の構成分析!C$36="",NA(),連結実質赤字比率に係る赤字・黒字の構成分析!C$36)</f>
        <v>奄美市下水道事業会計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3.17</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5.53</v>
      </c>
    </row>
    <row r="36" spans="1:16">
      <c r="A36" s="175" t="str">
        <f>IF(連結実質赤字比率に係る赤字・黒字の構成分析!C$34="",NA(),連結実質赤字比率に係る赤字・黒字の構成分析!C$34)</f>
        <v>奄美市水道事業会計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16.100000000000001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17.809999999999999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17.37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3610</v>
      </c>
      <c r="E42" s="176"/>
      <c r="F42" s="176"/>
      <c r="G42" s="176">
        <f>'実質公債費比率（分子）の構造'!L$52</f>
        <v>3696</v>
      </c>
      <c r="H42" s="176"/>
      <c r="I42" s="176"/>
      <c r="J42" s="176">
        <f>'実質公債費比率（分子）の構造'!M$52</f>
        <v>3709</v>
      </c>
      <c r="K42" s="176"/>
      <c r="L42" s="176"/>
      <c r="M42" s="176">
        <f>'実質公債費比率（分子）の構造'!N$52</f>
        <v>3745</v>
      </c>
      <c r="N42" s="176"/>
      <c r="O42" s="176"/>
      <c r="P42" s="176">
        <f>'実質公債費比率（分子）の構造'!O$52</f>
        <v>3897</v>
      </c>
    </row>
    <row r="43" spans="1:16">
      <c r="A43" s="176" t="s">
        <v>66</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1</v>
      </c>
      <c r="O43" s="176"/>
      <c r="P43" s="176"/>
    </row>
    <row r="44" spans="1:16">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74</v>
      </c>
      <c r="C45" s="176"/>
      <c r="D45" s="176"/>
      <c r="E45" s="176">
        <f>'実質公債費比率（分子）の構造'!L$49</f>
        <v>71</v>
      </c>
      <c r="F45" s="176"/>
      <c r="G45" s="176"/>
      <c r="H45" s="176">
        <f>'実質公債費比率（分子）の構造'!M$49</f>
        <v>71</v>
      </c>
      <c r="I45" s="176"/>
      <c r="J45" s="176"/>
      <c r="K45" s="176">
        <f>'実質公債費比率（分子）の構造'!N$49</f>
        <v>71</v>
      </c>
      <c r="L45" s="176"/>
      <c r="M45" s="176"/>
      <c r="N45" s="176">
        <f>'実質公債費比率（分子）の構造'!O$49</f>
        <v>34</v>
      </c>
      <c r="O45" s="176"/>
      <c r="P45" s="176"/>
    </row>
    <row r="46" spans="1:16">
      <c r="A46" s="176" t="s">
        <v>69</v>
      </c>
      <c r="B46" s="176">
        <f>'実質公債費比率（分子）の構造'!K$48</f>
        <v>709</v>
      </c>
      <c r="C46" s="176"/>
      <c r="D46" s="176"/>
      <c r="E46" s="176">
        <f>'実質公債費比率（分子）の構造'!L$48</f>
        <v>784</v>
      </c>
      <c r="F46" s="176"/>
      <c r="G46" s="176"/>
      <c r="H46" s="176">
        <f>'実質公債費比率（分子）の構造'!M$48</f>
        <v>702</v>
      </c>
      <c r="I46" s="176"/>
      <c r="J46" s="176"/>
      <c r="K46" s="176">
        <f>'実質公債費比率（分子）の構造'!N$48</f>
        <v>722</v>
      </c>
      <c r="L46" s="176"/>
      <c r="M46" s="176"/>
      <c r="N46" s="176">
        <f>'実質公債費比率（分子）の構造'!O$48</f>
        <v>735</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4098</v>
      </c>
      <c r="C49" s="176"/>
      <c r="D49" s="176"/>
      <c r="E49" s="176">
        <f>'実質公債費比率（分子）の構造'!L$45</f>
        <v>4167</v>
      </c>
      <c r="F49" s="176"/>
      <c r="G49" s="176"/>
      <c r="H49" s="176">
        <f>'実質公債費比率（分子）の構造'!M$45</f>
        <v>4231</v>
      </c>
      <c r="I49" s="176"/>
      <c r="J49" s="176"/>
      <c r="K49" s="176">
        <f>'実質公債費比率（分子）の構造'!N$45</f>
        <v>4325</v>
      </c>
      <c r="L49" s="176"/>
      <c r="M49" s="176"/>
      <c r="N49" s="176">
        <f>'実質公債費比率（分子）の構造'!O$45</f>
        <v>4511</v>
      </c>
      <c r="O49" s="176"/>
      <c r="P49" s="176"/>
    </row>
    <row r="50" spans="1:16">
      <c r="A50" s="176" t="s">
        <v>73</v>
      </c>
      <c r="B50" s="176" t="e">
        <f>NA()</f>
        <v>#N/A</v>
      </c>
      <c r="C50" s="176">
        <f>IF(ISNUMBER('実質公債費比率（分子）の構造'!K$53),'実質公債費比率（分子）の構造'!K$53,NA())</f>
        <v>1272</v>
      </c>
      <c r="D50" s="176" t="e">
        <f>NA()</f>
        <v>#N/A</v>
      </c>
      <c r="E50" s="176" t="e">
        <f>NA()</f>
        <v>#N/A</v>
      </c>
      <c r="F50" s="176">
        <f>IF(ISNUMBER('実質公債費比率（分子）の構造'!L$53),'実質公債費比率（分子）の構造'!L$53,NA())</f>
        <v>1327</v>
      </c>
      <c r="G50" s="176" t="e">
        <f>NA()</f>
        <v>#N/A</v>
      </c>
      <c r="H50" s="176" t="e">
        <f>NA()</f>
        <v>#N/A</v>
      </c>
      <c r="I50" s="176">
        <f>IF(ISNUMBER('実質公債費比率（分子）の構造'!M$53),'実質公債費比率（分子）の構造'!M$53,NA())</f>
        <v>1296</v>
      </c>
      <c r="J50" s="176" t="e">
        <f>NA()</f>
        <v>#N/A</v>
      </c>
      <c r="K50" s="176" t="e">
        <f>NA()</f>
        <v>#N/A</v>
      </c>
      <c r="L50" s="176">
        <f>IF(ISNUMBER('実質公債費比率（分子）の構造'!N$53),'実質公債費比率（分子）の構造'!N$53,NA())</f>
        <v>1374</v>
      </c>
      <c r="M50" s="176" t="e">
        <f>NA()</f>
        <v>#N/A</v>
      </c>
      <c r="N50" s="176" t="e">
        <f>NA()</f>
        <v>#N/A</v>
      </c>
      <c r="O50" s="176">
        <f>IF(ISNUMBER('実質公債費比率（分子）の構造'!O$53),'実質公債費比率（分子）の構造'!O$53,NA())</f>
        <v>1384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34281</v>
      </c>
      <c r="E56" s="175"/>
      <c r="F56" s="175"/>
      <c r="G56" s="175">
        <f>'将来負担比率（分子）の構造'!J$52</f>
        <v>37244</v>
      </c>
      <c r="H56" s="175"/>
      <c r="I56" s="175"/>
      <c r="J56" s="175">
        <f>'将来負担比率（分子）の構造'!K$52</f>
        <v>38097</v>
      </c>
      <c r="K56" s="175"/>
      <c r="L56" s="175"/>
      <c r="M56" s="175">
        <f>'将来負担比率（分子）の構造'!L$52</f>
        <v>37081</v>
      </c>
      <c r="N56" s="175"/>
      <c r="O56" s="175"/>
      <c r="P56" s="175">
        <f>'将来負担比率（分子）の構造'!M$52</f>
        <v>37675</v>
      </c>
    </row>
    <row r="57" spans="1:16">
      <c r="A57" s="175" t="s">
        <v>44</v>
      </c>
      <c r="B57" s="175"/>
      <c r="C57" s="175"/>
      <c r="D57" s="175">
        <f>'将来負担比率（分子）の構造'!I$51</f>
        <v>1488</v>
      </c>
      <c r="E57" s="175"/>
      <c r="F57" s="175"/>
      <c r="G57" s="175">
        <f>'将来負担比率（分子）の構造'!J$51</f>
        <v>1528</v>
      </c>
      <c r="H57" s="175"/>
      <c r="I57" s="175"/>
      <c r="J57" s="175">
        <f>'将来負担比率（分子）の構造'!K$51</f>
        <v>1485</v>
      </c>
      <c r="K57" s="175"/>
      <c r="L57" s="175"/>
      <c r="M57" s="175">
        <f>'将来負担比率（分子）の構造'!L$51</f>
        <v>1421</v>
      </c>
      <c r="N57" s="175"/>
      <c r="O57" s="175"/>
      <c r="P57" s="175">
        <f>'将来負担比率（分子）の構造'!M$51</f>
        <v>1389</v>
      </c>
    </row>
    <row r="58" spans="1:16">
      <c r="A58" s="175" t="s">
        <v>43</v>
      </c>
      <c r="B58" s="175"/>
      <c r="C58" s="175"/>
      <c r="D58" s="175">
        <f>'将来負担比率（分子）の構造'!I$50</f>
        <v>11219</v>
      </c>
      <c r="E58" s="175"/>
      <c r="F58" s="175"/>
      <c r="G58" s="175">
        <f>'将来負担比率（分子）の構造'!J$50</f>
        <v>11326</v>
      </c>
      <c r="H58" s="175"/>
      <c r="I58" s="175"/>
      <c r="J58" s="175">
        <f>'将来負担比率（分子）の構造'!K$50</f>
        <v>11164</v>
      </c>
      <c r="K58" s="175"/>
      <c r="L58" s="175"/>
      <c r="M58" s="175">
        <f>'将来負担比率（分子）の構造'!L$50</f>
        <v>12324</v>
      </c>
      <c r="N58" s="175"/>
      <c r="O58" s="175"/>
      <c r="P58" s="175">
        <f>'将来負担比率（分子）の構造'!M$50</f>
        <v>13555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284</v>
      </c>
      <c r="C61" s="175"/>
      <c r="D61" s="175"/>
      <c r="E61" s="175">
        <f>'将来負担比率（分子）の構造'!J$46</f>
        <v>371</v>
      </c>
      <c r="F61" s="175"/>
      <c r="G61" s="175"/>
      <c r="H61" s="175">
        <f>'将来負担比率（分子）の構造'!K$46</f>
        <v>254</v>
      </c>
      <c r="I61" s="175"/>
      <c r="J61" s="175"/>
      <c r="K61" s="175">
        <f>'将来負担比率（分子）の構造'!L$46</f>
        <v>66</v>
      </c>
      <c r="L61" s="175"/>
      <c r="M61" s="175"/>
      <c r="N61" s="175">
        <f>'将来負担比率（分子）の構造'!M$46</f>
        <v>28</v>
      </c>
      <c r="O61" s="175"/>
      <c r="P61" s="175"/>
    </row>
    <row r="62" spans="1:16">
      <c r="A62" s="175" t="s">
        <v>37</v>
      </c>
      <c r="B62" s="175">
        <f>'将来負担比率（分子）の構造'!I$45</f>
        <v>3235</v>
      </c>
      <c r="C62" s="175"/>
      <c r="D62" s="175"/>
      <c r="E62" s="175">
        <f>'将来負担比率（分子）の構造'!J$45</f>
        <v>3012</v>
      </c>
      <c r="F62" s="175"/>
      <c r="G62" s="175"/>
      <c r="H62" s="175">
        <f>'将来負担比率（分子）の構造'!K$45</f>
        <v>2788</v>
      </c>
      <c r="I62" s="175"/>
      <c r="J62" s="175"/>
      <c r="K62" s="175">
        <f>'将来負担比率（分子）の構造'!L$45</f>
        <v>2585</v>
      </c>
      <c r="L62" s="175"/>
      <c r="M62" s="175"/>
      <c r="N62" s="175">
        <f>'将来負担比率（分子）の構造'!M$45</f>
        <v>2381</v>
      </c>
      <c r="O62" s="175"/>
      <c r="P62" s="175"/>
    </row>
    <row r="63" spans="1:16">
      <c r="A63" s="175" t="s">
        <v>36</v>
      </c>
      <c r="B63" s="175">
        <f>'将来負担比率（分子）の構造'!I$44</f>
        <v>252</v>
      </c>
      <c r="C63" s="175"/>
      <c r="D63" s="175"/>
      <c r="E63" s="175">
        <f>'将来負担比率（分子）の構造'!J$44</f>
        <v>168</v>
      </c>
      <c r="F63" s="175"/>
      <c r="G63" s="175"/>
      <c r="H63" s="175">
        <f>'将来負担比率（分子）の構造'!K$44</f>
        <v>98</v>
      </c>
      <c r="I63" s="175"/>
      <c r="J63" s="175"/>
      <c r="K63" s="175">
        <f>'将来負担比率（分子）の構造'!L$44</f>
        <v>13</v>
      </c>
      <c r="L63" s="175"/>
      <c r="M63" s="175"/>
      <c r="N63" s="175" t="str">
        <f>'将来負担比率（分子）の構造'!M$44</f>
        <v>-</v>
      </c>
      <c r="O63" s="175"/>
      <c r="P63" s="175"/>
    </row>
    <row r="64" spans="1:16">
      <c r="A64" s="175" t="s">
        <v>35</v>
      </c>
      <c r="B64" s="175">
        <f>'将来負担比率（分子）の構造'!I$43</f>
        <v>9121</v>
      </c>
      <c r="C64" s="175"/>
      <c r="D64" s="175"/>
      <c r="E64" s="175">
        <f>'将来負担比率（分子）の構造'!J$43</f>
        <v>9280</v>
      </c>
      <c r="F64" s="175"/>
      <c r="G64" s="175"/>
      <c r="H64" s="175">
        <f>'将来負担比率（分子）の構造'!K$43</f>
        <v>8695</v>
      </c>
      <c r="I64" s="175"/>
      <c r="J64" s="175"/>
      <c r="K64" s="175">
        <f>'将来負担比率（分子）の構造'!L$43</f>
        <v>8093</v>
      </c>
      <c r="L64" s="175"/>
      <c r="M64" s="175"/>
      <c r="N64" s="175">
        <f>'将来負担比率（分子）の構造'!M$43</f>
        <v>7752</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42466</v>
      </c>
      <c r="C66" s="175"/>
      <c r="D66" s="175"/>
      <c r="E66" s="175">
        <f>'将来負担比率（分子）の構造'!J$41</f>
        <v>42934</v>
      </c>
      <c r="F66" s="175"/>
      <c r="G66" s="175"/>
      <c r="H66" s="175">
        <f>'将来負担比率（分子）の構造'!K$41</f>
        <v>43584</v>
      </c>
      <c r="I66" s="175"/>
      <c r="J66" s="175"/>
      <c r="K66" s="175">
        <f>'将来負担比率（分子）の構造'!L$41</f>
        <v>44027</v>
      </c>
      <c r="L66" s="175"/>
      <c r="M66" s="175"/>
      <c r="N66" s="175">
        <f>'将来負担比率（分子）の構造'!M$41</f>
        <v>42330</v>
      </c>
      <c r="O66" s="175"/>
      <c r="P66" s="175"/>
    </row>
    <row r="67" spans="1:16">
      <c r="A67" s="175" t="s">
        <v>77</v>
      </c>
      <c r="B67" s="175" t="e">
        <f>NA()</f>
        <v>#N/A</v>
      </c>
      <c r="C67" s="175">
        <f>IF(ISNUMBER('将来負担比率（分子）の構造'!I$53), IF('将来負担比率（分子）の構造'!I$53 &lt; 0, 0, '将来負担比率（分子）の構造'!I$53), NA())</f>
        <v>8371</v>
      </c>
      <c r="D67" s="175" t="e">
        <f>NA()</f>
        <v>#N/A</v>
      </c>
      <c r="E67" s="175" t="e">
        <f>NA()</f>
        <v>#N/A</v>
      </c>
      <c r="F67" s="175">
        <f>IF(ISNUMBER('将来負担比率（分子）の構造'!J$53), IF('将来負担比率（分子）の構造'!J$53 &lt; 0, 0, '将来負担比率（分子）の構造'!J$53), NA())</f>
        <v>5667</v>
      </c>
      <c r="G67" s="175" t="e">
        <f>NA()</f>
        <v>#N/A</v>
      </c>
      <c r="H67" s="175" t="e">
        <f>NA()</f>
        <v>#N/A</v>
      </c>
      <c r="I67" s="175">
        <f>IF(ISNUMBER('将来負担比率（分子）の構造'!K$53), IF('将来負担比率（分子）の構造'!K$53 &lt; 0, 0, '将来負担比率（分子）の構造'!K$53), NA())</f>
        <v>4674</v>
      </c>
      <c r="J67" s="175" t="e">
        <f>NA()</f>
        <v>#N/A</v>
      </c>
      <c r="K67" s="175" t="e">
        <f>NA()</f>
        <v>#N/A</v>
      </c>
      <c r="L67" s="175">
        <f>IF(ISNUMBER('将来負担比率（分子）の構造'!L$53), IF('将来負担比率（分子）の構造'!L$53 &lt; 0, 0, '将来負担比率（分子）の構造'!L$53), NA())</f>
        <v>3957</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3239</v>
      </c>
      <c r="C72" s="179">
        <f>基金残高に係る経年分析!G55</f>
        <v>3665</v>
      </c>
      <c r="D72" s="179">
        <f>基金残高に係る経年分析!H55</f>
        <v>4038</v>
      </c>
    </row>
    <row r="73" spans="1:16">
      <c r="A73" s="178" t="s">
        <v>80</v>
      </c>
      <c r="B73" s="179">
        <f>基金残高に係る経年分析!F56</f>
        <v>1850</v>
      </c>
      <c r="C73" s="179">
        <f>基金残高に係る経年分析!G56</f>
        <v>3831</v>
      </c>
      <c r="D73" s="179">
        <f>基金残高に係る経年分析!H56</f>
        <v>3564</v>
      </c>
    </row>
    <row r="74" spans="1:16">
      <c r="A74" s="178" t="s">
        <v>81</v>
      </c>
      <c r="B74" s="179">
        <f>基金残高に係る経年分析!F57</f>
        <v>9233</v>
      </c>
      <c r="C74" s="179">
        <f>基金残高に係る経年分析!G57</f>
        <v>8292</v>
      </c>
      <c r="D74" s="179">
        <f>基金残高に係る経年分析!H57</f>
        <v>8883</v>
      </c>
    </row>
  </sheetData>
  <sheetProtection algorithmName="SHA-512" hashValue="BtfTyMveLDhxPKIkURwFFPTQTEPBvFjw95oZBWLKQ1D3lXs7kJ/KvdW+Q5xm7k/1hAUs0ASox/1RETzRufpDjw==" saltValue="1vSuc1AK+B49i1Evu35q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225</v>
      </c>
      <c r="C5" s="680"/>
      <c r="D5" s="680"/>
      <c r="E5" s="680"/>
      <c r="F5" s="680"/>
      <c r="G5" s="680"/>
      <c r="H5" s="680"/>
      <c r="I5" s="680"/>
      <c r="J5" s="680"/>
      <c r="K5" s="680"/>
      <c r="L5" s="680"/>
      <c r="M5" s="680"/>
      <c r="N5" s="680"/>
      <c r="O5" s="680"/>
      <c r="P5" s="680"/>
      <c r="Q5" s="681"/>
      <c r="R5" s="676">
        <v>4226611</v>
      </c>
      <c r="S5" s="677"/>
      <c r="T5" s="677"/>
      <c r="U5" s="677"/>
      <c r="V5" s="677"/>
      <c r="W5" s="677"/>
      <c r="X5" s="677"/>
      <c r="Y5" s="702"/>
      <c r="Z5" s="715">
        <v>11.9</v>
      </c>
      <c r="AA5" s="715"/>
      <c r="AB5" s="715"/>
      <c r="AC5" s="715"/>
      <c r="AD5" s="716">
        <v>4226611</v>
      </c>
      <c r="AE5" s="716"/>
      <c r="AF5" s="716"/>
      <c r="AG5" s="716"/>
      <c r="AH5" s="716"/>
      <c r="AI5" s="716"/>
      <c r="AJ5" s="716"/>
      <c r="AK5" s="716"/>
      <c r="AL5" s="703">
        <v>23.9</v>
      </c>
      <c r="AM5" s="685"/>
      <c r="AN5" s="685"/>
      <c r="AO5" s="704"/>
      <c r="AP5" s="679" t="s">
        <v>226</v>
      </c>
      <c r="AQ5" s="680"/>
      <c r="AR5" s="680"/>
      <c r="AS5" s="680"/>
      <c r="AT5" s="680"/>
      <c r="AU5" s="680"/>
      <c r="AV5" s="680"/>
      <c r="AW5" s="680"/>
      <c r="AX5" s="680"/>
      <c r="AY5" s="680"/>
      <c r="AZ5" s="680"/>
      <c r="BA5" s="680"/>
      <c r="BB5" s="680"/>
      <c r="BC5" s="680"/>
      <c r="BD5" s="680"/>
      <c r="BE5" s="680"/>
      <c r="BF5" s="681"/>
      <c r="BG5" s="621">
        <v>4226611</v>
      </c>
      <c r="BH5" s="622"/>
      <c r="BI5" s="622"/>
      <c r="BJ5" s="622"/>
      <c r="BK5" s="622"/>
      <c r="BL5" s="622"/>
      <c r="BM5" s="622"/>
      <c r="BN5" s="623"/>
      <c r="BO5" s="659">
        <v>100</v>
      </c>
      <c r="BP5" s="659"/>
      <c r="BQ5" s="659"/>
      <c r="BR5" s="659"/>
      <c r="BS5" s="660">
        <v>40654</v>
      </c>
      <c r="BT5" s="660"/>
      <c r="BU5" s="660"/>
      <c r="BV5" s="660"/>
      <c r="BW5" s="660"/>
      <c r="BX5" s="660"/>
      <c r="BY5" s="660"/>
      <c r="BZ5" s="660"/>
      <c r="CA5" s="660"/>
      <c r="CB5" s="700"/>
      <c r="CD5" s="673" t="s">
        <v>221</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219</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c r="B6" s="618" t="s">
        <v>230</v>
      </c>
      <c r="C6" s="619"/>
      <c r="D6" s="619"/>
      <c r="E6" s="619"/>
      <c r="F6" s="619"/>
      <c r="G6" s="619"/>
      <c r="H6" s="619"/>
      <c r="I6" s="619"/>
      <c r="J6" s="619"/>
      <c r="K6" s="619"/>
      <c r="L6" s="619"/>
      <c r="M6" s="619"/>
      <c r="N6" s="619"/>
      <c r="O6" s="619"/>
      <c r="P6" s="619"/>
      <c r="Q6" s="620"/>
      <c r="R6" s="621">
        <v>208410</v>
      </c>
      <c r="S6" s="622"/>
      <c r="T6" s="622"/>
      <c r="U6" s="622"/>
      <c r="V6" s="622"/>
      <c r="W6" s="622"/>
      <c r="X6" s="622"/>
      <c r="Y6" s="623"/>
      <c r="Z6" s="659">
        <v>0.6</v>
      </c>
      <c r="AA6" s="659"/>
      <c r="AB6" s="659"/>
      <c r="AC6" s="659"/>
      <c r="AD6" s="660">
        <v>208410</v>
      </c>
      <c r="AE6" s="660"/>
      <c r="AF6" s="660"/>
      <c r="AG6" s="660"/>
      <c r="AH6" s="660"/>
      <c r="AI6" s="660"/>
      <c r="AJ6" s="660"/>
      <c r="AK6" s="660"/>
      <c r="AL6" s="624">
        <v>1.2</v>
      </c>
      <c r="AM6" s="625"/>
      <c r="AN6" s="625"/>
      <c r="AO6" s="661"/>
      <c r="AP6" s="618" t="s">
        <v>231</v>
      </c>
      <c r="AQ6" s="619"/>
      <c r="AR6" s="619"/>
      <c r="AS6" s="619"/>
      <c r="AT6" s="619"/>
      <c r="AU6" s="619"/>
      <c r="AV6" s="619"/>
      <c r="AW6" s="619"/>
      <c r="AX6" s="619"/>
      <c r="AY6" s="619"/>
      <c r="AZ6" s="619"/>
      <c r="BA6" s="619"/>
      <c r="BB6" s="619"/>
      <c r="BC6" s="619"/>
      <c r="BD6" s="619"/>
      <c r="BE6" s="619"/>
      <c r="BF6" s="620"/>
      <c r="BG6" s="621">
        <v>4226611</v>
      </c>
      <c r="BH6" s="622"/>
      <c r="BI6" s="622"/>
      <c r="BJ6" s="622"/>
      <c r="BK6" s="622"/>
      <c r="BL6" s="622"/>
      <c r="BM6" s="622"/>
      <c r="BN6" s="623"/>
      <c r="BO6" s="659">
        <v>100</v>
      </c>
      <c r="BP6" s="659"/>
      <c r="BQ6" s="659"/>
      <c r="BR6" s="659"/>
      <c r="BS6" s="660">
        <v>40654</v>
      </c>
      <c r="BT6" s="660"/>
      <c r="BU6" s="660"/>
      <c r="BV6" s="660"/>
      <c r="BW6" s="660"/>
      <c r="BX6" s="660"/>
      <c r="BY6" s="660"/>
      <c r="BZ6" s="660"/>
      <c r="CA6" s="660"/>
      <c r="CB6" s="700"/>
      <c r="CD6" s="679" t="s">
        <v>232</v>
      </c>
      <c r="CE6" s="680"/>
      <c r="CF6" s="680"/>
      <c r="CG6" s="680"/>
      <c r="CH6" s="680"/>
      <c r="CI6" s="680"/>
      <c r="CJ6" s="680"/>
      <c r="CK6" s="680"/>
      <c r="CL6" s="680"/>
      <c r="CM6" s="680"/>
      <c r="CN6" s="680"/>
      <c r="CO6" s="680"/>
      <c r="CP6" s="680"/>
      <c r="CQ6" s="681"/>
      <c r="CR6" s="621">
        <v>204979</v>
      </c>
      <c r="CS6" s="622"/>
      <c r="CT6" s="622"/>
      <c r="CU6" s="622"/>
      <c r="CV6" s="622"/>
      <c r="CW6" s="622"/>
      <c r="CX6" s="622"/>
      <c r="CY6" s="623"/>
      <c r="CZ6" s="703">
        <v>0.6</v>
      </c>
      <c r="DA6" s="685"/>
      <c r="DB6" s="685"/>
      <c r="DC6" s="705"/>
      <c r="DD6" s="627" t="s">
        <v>233</v>
      </c>
      <c r="DE6" s="622"/>
      <c r="DF6" s="622"/>
      <c r="DG6" s="622"/>
      <c r="DH6" s="622"/>
      <c r="DI6" s="622"/>
      <c r="DJ6" s="622"/>
      <c r="DK6" s="622"/>
      <c r="DL6" s="622"/>
      <c r="DM6" s="622"/>
      <c r="DN6" s="622"/>
      <c r="DO6" s="622"/>
      <c r="DP6" s="623"/>
      <c r="DQ6" s="627">
        <v>204979</v>
      </c>
      <c r="DR6" s="622"/>
      <c r="DS6" s="622"/>
      <c r="DT6" s="622"/>
      <c r="DU6" s="622"/>
      <c r="DV6" s="622"/>
      <c r="DW6" s="622"/>
      <c r="DX6" s="622"/>
      <c r="DY6" s="622"/>
      <c r="DZ6" s="622"/>
      <c r="EA6" s="622"/>
      <c r="EB6" s="622"/>
      <c r="EC6" s="658"/>
    </row>
    <row r="7" spans="2:143" ht="11.25" customHeight="1">
      <c r="B7" s="618" t="s">
        <v>234</v>
      </c>
      <c r="C7" s="619"/>
      <c r="D7" s="619"/>
      <c r="E7" s="619"/>
      <c r="F7" s="619"/>
      <c r="G7" s="619"/>
      <c r="H7" s="619"/>
      <c r="I7" s="619"/>
      <c r="J7" s="619"/>
      <c r="K7" s="619"/>
      <c r="L7" s="619"/>
      <c r="M7" s="619"/>
      <c r="N7" s="619"/>
      <c r="O7" s="619"/>
      <c r="P7" s="619"/>
      <c r="Q7" s="620"/>
      <c r="R7" s="621">
        <v>1233</v>
      </c>
      <c r="S7" s="622"/>
      <c r="T7" s="622"/>
      <c r="U7" s="622"/>
      <c r="V7" s="622"/>
      <c r="W7" s="622"/>
      <c r="X7" s="622"/>
      <c r="Y7" s="623"/>
      <c r="Z7" s="659">
        <v>0</v>
      </c>
      <c r="AA7" s="659"/>
      <c r="AB7" s="659"/>
      <c r="AC7" s="659"/>
      <c r="AD7" s="660">
        <v>1233</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1942542</v>
      </c>
      <c r="BH7" s="622"/>
      <c r="BI7" s="622"/>
      <c r="BJ7" s="622"/>
      <c r="BK7" s="622"/>
      <c r="BL7" s="622"/>
      <c r="BM7" s="622"/>
      <c r="BN7" s="623"/>
      <c r="BO7" s="659">
        <v>46</v>
      </c>
      <c r="BP7" s="659"/>
      <c r="BQ7" s="659"/>
      <c r="BR7" s="659"/>
      <c r="BS7" s="660">
        <v>40654</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4548065</v>
      </c>
      <c r="CS7" s="622"/>
      <c r="CT7" s="622"/>
      <c r="CU7" s="622"/>
      <c r="CV7" s="622"/>
      <c r="CW7" s="622"/>
      <c r="CX7" s="622"/>
      <c r="CY7" s="623"/>
      <c r="CZ7" s="659">
        <v>13.2</v>
      </c>
      <c r="DA7" s="659"/>
      <c r="DB7" s="659"/>
      <c r="DC7" s="659"/>
      <c r="DD7" s="627">
        <v>90399</v>
      </c>
      <c r="DE7" s="622"/>
      <c r="DF7" s="622"/>
      <c r="DG7" s="622"/>
      <c r="DH7" s="622"/>
      <c r="DI7" s="622"/>
      <c r="DJ7" s="622"/>
      <c r="DK7" s="622"/>
      <c r="DL7" s="622"/>
      <c r="DM7" s="622"/>
      <c r="DN7" s="622"/>
      <c r="DO7" s="622"/>
      <c r="DP7" s="623"/>
      <c r="DQ7" s="627">
        <v>4127338</v>
      </c>
      <c r="DR7" s="622"/>
      <c r="DS7" s="622"/>
      <c r="DT7" s="622"/>
      <c r="DU7" s="622"/>
      <c r="DV7" s="622"/>
      <c r="DW7" s="622"/>
      <c r="DX7" s="622"/>
      <c r="DY7" s="622"/>
      <c r="DZ7" s="622"/>
      <c r="EA7" s="622"/>
      <c r="EB7" s="622"/>
      <c r="EC7" s="658"/>
    </row>
    <row r="8" spans="2:143" ht="11.25" customHeight="1">
      <c r="B8" s="618" t="s">
        <v>237</v>
      </c>
      <c r="C8" s="619"/>
      <c r="D8" s="619"/>
      <c r="E8" s="619"/>
      <c r="F8" s="619"/>
      <c r="G8" s="619"/>
      <c r="H8" s="619"/>
      <c r="I8" s="619"/>
      <c r="J8" s="619"/>
      <c r="K8" s="619"/>
      <c r="L8" s="619"/>
      <c r="M8" s="619"/>
      <c r="N8" s="619"/>
      <c r="O8" s="619"/>
      <c r="P8" s="619"/>
      <c r="Q8" s="620"/>
      <c r="R8" s="621">
        <v>11982</v>
      </c>
      <c r="S8" s="622"/>
      <c r="T8" s="622"/>
      <c r="U8" s="622"/>
      <c r="V8" s="622"/>
      <c r="W8" s="622"/>
      <c r="X8" s="622"/>
      <c r="Y8" s="623"/>
      <c r="Z8" s="659">
        <v>0</v>
      </c>
      <c r="AA8" s="659"/>
      <c r="AB8" s="659"/>
      <c r="AC8" s="659"/>
      <c r="AD8" s="660">
        <v>11982</v>
      </c>
      <c r="AE8" s="660"/>
      <c r="AF8" s="660"/>
      <c r="AG8" s="660"/>
      <c r="AH8" s="660"/>
      <c r="AI8" s="660"/>
      <c r="AJ8" s="660"/>
      <c r="AK8" s="660"/>
      <c r="AL8" s="624">
        <v>0.1</v>
      </c>
      <c r="AM8" s="625"/>
      <c r="AN8" s="625"/>
      <c r="AO8" s="661"/>
      <c r="AP8" s="618" t="s">
        <v>238</v>
      </c>
      <c r="AQ8" s="619"/>
      <c r="AR8" s="619"/>
      <c r="AS8" s="619"/>
      <c r="AT8" s="619"/>
      <c r="AU8" s="619"/>
      <c r="AV8" s="619"/>
      <c r="AW8" s="619"/>
      <c r="AX8" s="619"/>
      <c r="AY8" s="619"/>
      <c r="AZ8" s="619"/>
      <c r="BA8" s="619"/>
      <c r="BB8" s="619"/>
      <c r="BC8" s="619"/>
      <c r="BD8" s="619"/>
      <c r="BE8" s="619"/>
      <c r="BF8" s="620"/>
      <c r="BG8" s="621">
        <v>65439</v>
      </c>
      <c r="BH8" s="622"/>
      <c r="BI8" s="622"/>
      <c r="BJ8" s="622"/>
      <c r="BK8" s="622"/>
      <c r="BL8" s="622"/>
      <c r="BM8" s="622"/>
      <c r="BN8" s="623"/>
      <c r="BO8" s="659">
        <v>1.5</v>
      </c>
      <c r="BP8" s="659"/>
      <c r="BQ8" s="659"/>
      <c r="BR8" s="659"/>
      <c r="BS8" s="660" t="s">
        <v>239</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13774694</v>
      </c>
      <c r="CS8" s="622"/>
      <c r="CT8" s="622"/>
      <c r="CU8" s="622"/>
      <c r="CV8" s="622"/>
      <c r="CW8" s="622"/>
      <c r="CX8" s="622"/>
      <c r="CY8" s="623"/>
      <c r="CZ8" s="659">
        <v>40</v>
      </c>
      <c r="DA8" s="659"/>
      <c r="DB8" s="659"/>
      <c r="DC8" s="659"/>
      <c r="DD8" s="627">
        <v>4263</v>
      </c>
      <c r="DE8" s="622"/>
      <c r="DF8" s="622"/>
      <c r="DG8" s="622"/>
      <c r="DH8" s="622"/>
      <c r="DI8" s="622"/>
      <c r="DJ8" s="622"/>
      <c r="DK8" s="622"/>
      <c r="DL8" s="622"/>
      <c r="DM8" s="622"/>
      <c r="DN8" s="622"/>
      <c r="DO8" s="622"/>
      <c r="DP8" s="623"/>
      <c r="DQ8" s="627">
        <v>5655874</v>
      </c>
      <c r="DR8" s="622"/>
      <c r="DS8" s="622"/>
      <c r="DT8" s="622"/>
      <c r="DU8" s="622"/>
      <c r="DV8" s="622"/>
      <c r="DW8" s="622"/>
      <c r="DX8" s="622"/>
      <c r="DY8" s="622"/>
      <c r="DZ8" s="622"/>
      <c r="EA8" s="622"/>
      <c r="EB8" s="622"/>
      <c r="EC8" s="658"/>
    </row>
    <row r="9" spans="2:143" ht="11.25" customHeight="1">
      <c r="B9" s="618" t="s">
        <v>241</v>
      </c>
      <c r="C9" s="619"/>
      <c r="D9" s="619"/>
      <c r="E9" s="619"/>
      <c r="F9" s="619"/>
      <c r="G9" s="619"/>
      <c r="H9" s="619"/>
      <c r="I9" s="619"/>
      <c r="J9" s="619"/>
      <c r="K9" s="619"/>
      <c r="L9" s="619"/>
      <c r="M9" s="619"/>
      <c r="N9" s="619"/>
      <c r="O9" s="619"/>
      <c r="P9" s="619"/>
      <c r="Q9" s="620"/>
      <c r="R9" s="621">
        <v>13754</v>
      </c>
      <c r="S9" s="622"/>
      <c r="T9" s="622"/>
      <c r="U9" s="622"/>
      <c r="V9" s="622"/>
      <c r="W9" s="622"/>
      <c r="X9" s="622"/>
      <c r="Y9" s="623"/>
      <c r="Z9" s="659">
        <v>0</v>
      </c>
      <c r="AA9" s="659"/>
      <c r="AB9" s="659"/>
      <c r="AC9" s="659"/>
      <c r="AD9" s="660">
        <v>13754</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1610819</v>
      </c>
      <c r="BH9" s="622"/>
      <c r="BI9" s="622"/>
      <c r="BJ9" s="622"/>
      <c r="BK9" s="622"/>
      <c r="BL9" s="622"/>
      <c r="BM9" s="622"/>
      <c r="BN9" s="623"/>
      <c r="BO9" s="659">
        <v>38.1</v>
      </c>
      <c r="BP9" s="659"/>
      <c r="BQ9" s="659"/>
      <c r="BR9" s="659"/>
      <c r="BS9" s="660" t="s">
        <v>239</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2101819</v>
      </c>
      <c r="CS9" s="622"/>
      <c r="CT9" s="622"/>
      <c r="CU9" s="622"/>
      <c r="CV9" s="622"/>
      <c r="CW9" s="622"/>
      <c r="CX9" s="622"/>
      <c r="CY9" s="623"/>
      <c r="CZ9" s="659">
        <v>6.1</v>
      </c>
      <c r="DA9" s="659"/>
      <c r="DB9" s="659"/>
      <c r="DC9" s="659"/>
      <c r="DD9" s="627">
        <v>83924</v>
      </c>
      <c r="DE9" s="622"/>
      <c r="DF9" s="622"/>
      <c r="DG9" s="622"/>
      <c r="DH9" s="622"/>
      <c r="DI9" s="622"/>
      <c r="DJ9" s="622"/>
      <c r="DK9" s="622"/>
      <c r="DL9" s="622"/>
      <c r="DM9" s="622"/>
      <c r="DN9" s="622"/>
      <c r="DO9" s="622"/>
      <c r="DP9" s="623"/>
      <c r="DQ9" s="627">
        <v>1210178</v>
      </c>
      <c r="DR9" s="622"/>
      <c r="DS9" s="622"/>
      <c r="DT9" s="622"/>
      <c r="DU9" s="622"/>
      <c r="DV9" s="622"/>
      <c r="DW9" s="622"/>
      <c r="DX9" s="622"/>
      <c r="DY9" s="622"/>
      <c r="DZ9" s="622"/>
      <c r="EA9" s="622"/>
      <c r="EB9" s="622"/>
      <c r="EC9" s="658"/>
    </row>
    <row r="10" spans="2:143" ht="11.25" customHeight="1">
      <c r="B10" s="618" t="s">
        <v>244</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59" t="s">
        <v>233</v>
      </c>
      <c r="AA10" s="659"/>
      <c r="AB10" s="659"/>
      <c r="AC10" s="659"/>
      <c r="AD10" s="660" t="s">
        <v>239</v>
      </c>
      <c r="AE10" s="660"/>
      <c r="AF10" s="660"/>
      <c r="AG10" s="660"/>
      <c r="AH10" s="660"/>
      <c r="AI10" s="660"/>
      <c r="AJ10" s="660"/>
      <c r="AK10" s="660"/>
      <c r="AL10" s="624" t="s">
        <v>233</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123281</v>
      </c>
      <c r="BH10" s="622"/>
      <c r="BI10" s="622"/>
      <c r="BJ10" s="622"/>
      <c r="BK10" s="622"/>
      <c r="BL10" s="622"/>
      <c r="BM10" s="622"/>
      <c r="BN10" s="623"/>
      <c r="BO10" s="659">
        <v>2.9</v>
      </c>
      <c r="BP10" s="659"/>
      <c r="BQ10" s="659"/>
      <c r="BR10" s="659"/>
      <c r="BS10" s="660" t="s">
        <v>233</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v>18922</v>
      </c>
      <c r="CS10" s="622"/>
      <c r="CT10" s="622"/>
      <c r="CU10" s="622"/>
      <c r="CV10" s="622"/>
      <c r="CW10" s="622"/>
      <c r="CX10" s="622"/>
      <c r="CY10" s="623"/>
      <c r="CZ10" s="659">
        <v>0.1</v>
      </c>
      <c r="DA10" s="659"/>
      <c r="DB10" s="659"/>
      <c r="DC10" s="659"/>
      <c r="DD10" s="627" t="s">
        <v>233</v>
      </c>
      <c r="DE10" s="622"/>
      <c r="DF10" s="622"/>
      <c r="DG10" s="622"/>
      <c r="DH10" s="622"/>
      <c r="DI10" s="622"/>
      <c r="DJ10" s="622"/>
      <c r="DK10" s="622"/>
      <c r="DL10" s="622"/>
      <c r="DM10" s="622"/>
      <c r="DN10" s="622"/>
      <c r="DO10" s="622"/>
      <c r="DP10" s="623"/>
      <c r="DQ10" s="627">
        <v>15922</v>
      </c>
      <c r="DR10" s="622"/>
      <c r="DS10" s="622"/>
      <c r="DT10" s="622"/>
      <c r="DU10" s="622"/>
      <c r="DV10" s="622"/>
      <c r="DW10" s="622"/>
      <c r="DX10" s="622"/>
      <c r="DY10" s="622"/>
      <c r="DZ10" s="622"/>
      <c r="EA10" s="622"/>
      <c r="EB10" s="622"/>
      <c r="EC10" s="658"/>
    </row>
    <row r="11" spans="2:143" ht="11.25" customHeight="1">
      <c r="B11" s="618" t="s">
        <v>247</v>
      </c>
      <c r="C11" s="619"/>
      <c r="D11" s="619"/>
      <c r="E11" s="619"/>
      <c r="F11" s="619"/>
      <c r="G11" s="619"/>
      <c r="H11" s="619"/>
      <c r="I11" s="619"/>
      <c r="J11" s="619"/>
      <c r="K11" s="619"/>
      <c r="L11" s="619"/>
      <c r="M11" s="619"/>
      <c r="N11" s="619"/>
      <c r="O11" s="619"/>
      <c r="P11" s="619"/>
      <c r="Q11" s="620"/>
      <c r="R11" s="621">
        <v>1035577</v>
      </c>
      <c r="S11" s="622"/>
      <c r="T11" s="622"/>
      <c r="U11" s="622"/>
      <c r="V11" s="622"/>
      <c r="W11" s="622"/>
      <c r="X11" s="622"/>
      <c r="Y11" s="623"/>
      <c r="Z11" s="624">
        <v>2.9</v>
      </c>
      <c r="AA11" s="625"/>
      <c r="AB11" s="625"/>
      <c r="AC11" s="626"/>
      <c r="AD11" s="627">
        <v>1035577</v>
      </c>
      <c r="AE11" s="622"/>
      <c r="AF11" s="622"/>
      <c r="AG11" s="622"/>
      <c r="AH11" s="622"/>
      <c r="AI11" s="622"/>
      <c r="AJ11" s="622"/>
      <c r="AK11" s="623"/>
      <c r="AL11" s="624">
        <v>5.9</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143003</v>
      </c>
      <c r="BH11" s="622"/>
      <c r="BI11" s="622"/>
      <c r="BJ11" s="622"/>
      <c r="BK11" s="622"/>
      <c r="BL11" s="622"/>
      <c r="BM11" s="622"/>
      <c r="BN11" s="623"/>
      <c r="BO11" s="659">
        <v>3.4</v>
      </c>
      <c r="BP11" s="659"/>
      <c r="BQ11" s="659"/>
      <c r="BR11" s="659"/>
      <c r="BS11" s="660">
        <v>40654</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1012864</v>
      </c>
      <c r="CS11" s="622"/>
      <c r="CT11" s="622"/>
      <c r="CU11" s="622"/>
      <c r="CV11" s="622"/>
      <c r="CW11" s="622"/>
      <c r="CX11" s="622"/>
      <c r="CY11" s="623"/>
      <c r="CZ11" s="659">
        <v>2.9</v>
      </c>
      <c r="DA11" s="659"/>
      <c r="DB11" s="659"/>
      <c r="DC11" s="659"/>
      <c r="DD11" s="627">
        <v>171094</v>
      </c>
      <c r="DE11" s="622"/>
      <c r="DF11" s="622"/>
      <c r="DG11" s="622"/>
      <c r="DH11" s="622"/>
      <c r="DI11" s="622"/>
      <c r="DJ11" s="622"/>
      <c r="DK11" s="622"/>
      <c r="DL11" s="622"/>
      <c r="DM11" s="622"/>
      <c r="DN11" s="622"/>
      <c r="DO11" s="622"/>
      <c r="DP11" s="623"/>
      <c r="DQ11" s="627">
        <v>636119</v>
      </c>
      <c r="DR11" s="622"/>
      <c r="DS11" s="622"/>
      <c r="DT11" s="622"/>
      <c r="DU11" s="622"/>
      <c r="DV11" s="622"/>
      <c r="DW11" s="622"/>
      <c r="DX11" s="622"/>
      <c r="DY11" s="622"/>
      <c r="DZ11" s="622"/>
      <c r="EA11" s="622"/>
      <c r="EB11" s="622"/>
      <c r="EC11" s="658"/>
    </row>
    <row r="12" spans="2:143" ht="11.25" customHeight="1">
      <c r="B12" s="618" t="s">
        <v>250</v>
      </c>
      <c r="C12" s="619"/>
      <c r="D12" s="619"/>
      <c r="E12" s="619"/>
      <c r="F12" s="619"/>
      <c r="G12" s="619"/>
      <c r="H12" s="619"/>
      <c r="I12" s="619"/>
      <c r="J12" s="619"/>
      <c r="K12" s="619"/>
      <c r="L12" s="619"/>
      <c r="M12" s="619"/>
      <c r="N12" s="619"/>
      <c r="O12" s="619"/>
      <c r="P12" s="619"/>
      <c r="Q12" s="620"/>
      <c r="R12" s="621">
        <v>9236</v>
      </c>
      <c r="S12" s="622"/>
      <c r="T12" s="622"/>
      <c r="U12" s="622"/>
      <c r="V12" s="622"/>
      <c r="W12" s="622"/>
      <c r="X12" s="622"/>
      <c r="Y12" s="623"/>
      <c r="Z12" s="659">
        <v>0</v>
      </c>
      <c r="AA12" s="659"/>
      <c r="AB12" s="659"/>
      <c r="AC12" s="659"/>
      <c r="AD12" s="660">
        <v>9236</v>
      </c>
      <c r="AE12" s="660"/>
      <c r="AF12" s="660"/>
      <c r="AG12" s="660"/>
      <c r="AH12" s="660"/>
      <c r="AI12" s="660"/>
      <c r="AJ12" s="660"/>
      <c r="AK12" s="660"/>
      <c r="AL12" s="624">
        <v>0.1</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1689391</v>
      </c>
      <c r="BH12" s="622"/>
      <c r="BI12" s="622"/>
      <c r="BJ12" s="622"/>
      <c r="BK12" s="622"/>
      <c r="BL12" s="622"/>
      <c r="BM12" s="622"/>
      <c r="BN12" s="623"/>
      <c r="BO12" s="659">
        <v>40</v>
      </c>
      <c r="BP12" s="659"/>
      <c r="BQ12" s="659"/>
      <c r="BR12" s="659"/>
      <c r="BS12" s="660" t="s">
        <v>233</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1206709</v>
      </c>
      <c r="CS12" s="622"/>
      <c r="CT12" s="622"/>
      <c r="CU12" s="622"/>
      <c r="CV12" s="622"/>
      <c r="CW12" s="622"/>
      <c r="CX12" s="622"/>
      <c r="CY12" s="623"/>
      <c r="CZ12" s="659">
        <v>3.5</v>
      </c>
      <c r="DA12" s="659"/>
      <c r="DB12" s="659"/>
      <c r="DC12" s="659"/>
      <c r="DD12" s="627">
        <v>49606</v>
      </c>
      <c r="DE12" s="622"/>
      <c r="DF12" s="622"/>
      <c r="DG12" s="622"/>
      <c r="DH12" s="622"/>
      <c r="DI12" s="622"/>
      <c r="DJ12" s="622"/>
      <c r="DK12" s="622"/>
      <c r="DL12" s="622"/>
      <c r="DM12" s="622"/>
      <c r="DN12" s="622"/>
      <c r="DO12" s="622"/>
      <c r="DP12" s="623"/>
      <c r="DQ12" s="627">
        <v>709197</v>
      </c>
      <c r="DR12" s="622"/>
      <c r="DS12" s="622"/>
      <c r="DT12" s="622"/>
      <c r="DU12" s="622"/>
      <c r="DV12" s="622"/>
      <c r="DW12" s="622"/>
      <c r="DX12" s="622"/>
      <c r="DY12" s="622"/>
      <c r="DZ12" s="622"/>
      <c r="EA12" s="622"/>
      <c r="EB12" s="622"/>
      <c r="EC12" s="658"/>
    </row>
    <row r="13" spans="2:143" ht="11.25" customHeight="1">
      <c r="B13" s="618" t="s">
        <v>253</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59" t="s">
        <v>239</v>
      </c>
      <c r="AA13" s="659"/>
      <c r="AB13" s="659"/>
      <c r="AC13" s="659"/>
      <c r="AD13" s="660" t="s">
        <v>233</v>
      </c>
      <c r="AE13" s="660"/>
      <c r="AF13" s="660"/>
      <c r="AG13" s="660"/>
      <c r="AH13" s="660"/>
      <c r="AI13" s="660"/>
      <c r="AJ13" s="660"/>
      <c r="AK13" s="660"/>
      <c r="AL13" s="624" t="s">
        <v>239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1615866</v>
      </c>
      <c r="BH13" s="622"/>
      <c r="BI13" s="622"/>
      <c r="BJ13" s="622"/>
      <c r="BK13" s="622"/>
      <c r="BL13" s="622"/>
      <c r="BM13" s="622"/>
      <c r="BN13" s="623"/>
      <c r="BO13" s="659">
        <v>38.200000000000003</v>
      </c>
      <c r="BP13" s="659"/>
      <c r="BQ13" s="659"/>
      <c r="BR13" s="659"/>
      <c r="BS13" s="660" t="s">
        <v>239</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2950236</v>
      </c>
      <c r="CS13" s="622"/>
      <c r="CT13" s="622"/>
      <c r="CU13" s="622"/>
      <c r="CV13" s="622"/>
      <c r="CW13" s="622"/>
      <c r="CX13" s="622"/>
      <c r="CY13" s="623"/>
      <c r="CZ13" s="659">
        <v>8.6</v>
      </c>
      <c r="DA13" s="659"/>
      <c r="DB13" s="659"/>
      <c r="DC13" s="659"/>
      <c r="DD13" s="627">
        <v>1608958</v>
      </c>
      <c r="DE13" s="622"/>
      <c r="DF13" s="622"/>
      <c r="DG13" s="622"/>
      <c r="DH13" s="622"/>
      <c r="DI13" s="622"/>
      <c r="DJ13" s="622"/>
      <c r="DK13" s="622"/>
      <c r="DL13" s="622"/>
      <c r="DM13" s="622"/>
      <c r="DN13" s="622"/>
      <c r="DO13" s="622"/>
      <c r="DP13" s="623"/>
      <c r="DQ13" s="627">
        <v>1035920</v>
      </c>
      <c r="DR13" s="622"/>
      <c r="DS13" s="622"/>
      <c r="DT13" s="622"/>
      <c r="DU13" s="622"/>
      <c r="DV13" s="622"/>
      <c r="DW13" s="622"/>
      <c r="DX13" s="622"/>
      <c r="DY13" s="622"/>
      <c r="DZ13" s="622"/>
      <c r="EA13" s="622"/>
      <c r="EB13" s="622"/>
      <c r="EC13" s="658"/>
    </row>
    <row r="14" spans="2:143" ht="11.25" customHeight="1">
      <c r="B14" s="618" t="s">
        <v>256</v>
      </c>
      <c r="C14" s="619"/>
      <c r="D14" s="619"/>
      <c r="E14" s="619"/>
      <c r="F14" s="619"/>
      <c r="G14" s="619"/>
      <c r="H14" s="619"/>
      <c r="I14" s="619"/>
      <c r="J14" s="619"/>
      <c r="K14" s="619"/>
      <c r="L14" s="619"/>
      <c r="M14" s="619"/>
      <c r="N14" s="619"/>
      <c r="O14" s="619"/>
      <c r="P14" s="619"/>
      <c r="Q14" s="620"/>
      <c r="R14" s="621" t="s">
        <v>233</v>
      </c>
      <c r="S14" s="622"/>
      <c r="T14" s="622"/>
      <c r="U14" s="622"/>
      <c r="V14" s="622"/>
      <c r="W14" s="622"/>
      <c r="X14" s="622"/>
      <c r="Y14" s="623"/>
      <c r="Z14" s="659" t="s">
        <v>233</v>
      </c>
      <c r="AA14" s="659"/>
      <c r="AB14" s="659"/>
      <c r="AC14" s="659"/>
      <c r="AD14" s="660" t="s">
        <v>239</v>
      </c>
      <c r="AE14" s="660"/>
      <c r="AF14" s="660"/>
      <c r="AG14" s="660"/>
      <c r="AH14" s="660"/>
      <c r="AI14" s="660"/>
      <c r="AJ14" s="660"/>
      <c r="AK14" s="660"/>
      <c r="AL14" s="624" t="s">
        <v>233</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182322</v>
      </c>
      <c r="BH14" s="622"/>
      <c r="BI14" s="622"/>
      <c r="BJ14" s="622"/>
      <c r="BK14" s="622"/>
      <c r="BL14" s="622"/>
      <c r="BM14" s="622"/>
      <c r="BN14" s="623"/>
      <c r="BO14" s="659">
        <v>4.3</v>
      </c>
      <c r="BP14" s="659"/>
      <c r="BQ14" s="659"/>
      <c r="BR14" s="659"/>
      <c r="BS14" s="660" t="s">
        <v>233</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821828</v>
      </c>
      <c r="CS14" s="622"/>
      <c r="CT14" s="622"/>
      <c r="CU14" s="622"/>
      <c r="CV14" s="622"/>
      <c r="CW14" s="622"/>
      <c r="CX14" s="622"/>
      <c r="CY14" s="623"/>
      <c r="CZ14" s="659">
        <v>2.4</v>
      </c>
      <c r="DA14" s="659"/>
      <c r="DB14" s="659"/>
      <c r="DC14" s="659"/>
      <c r="DD14" s="627">
        <v>98596</v>
      </c>
      <c r="DE14" s="622"/>
      <c r="DF14" s="622"/>
      <c r="DG14" s="622"/>
      <c r="DH14" s="622"/>
      <c r="DI14" s="622"/>
      <c r="DJ14" s="622"/>
      <c r="DK14" s="622"/>
      <c r="DL14" s="622"/>
      <c r="DM14" s="622"/>
      <c r="DN14" s="622"/>
      <c r="DO14" s="622"/>
      <c r="DP14" s="623"/>
      <c r="DQ14" s="627">
        <v>715532</v>
      </c>
      <c r="DR14" s="622"/>
      <c r="DS14" s="622"/>
      <c r="DT14" s="622"/>
      <c r="DU14" s="622"/>
      <c r="DV14" s="622"/>
      <c r="DW14" s="622"/>
      <c r="DX14" s="622"/>
      <c r="DY14" s="622"/>
      <c r="DZ14" s="622"/>
      <c r="EA14" s="622"/>
      <c r="EB14" s="622"/>
      <c r="EC14" s="658"/>
    </row>
    <row r="15" spans="2:143" ht="11.25" customHeight="1">
      <c r="B15" s="618" t="s">
        <v>259</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233</v>
      </c>
      <c r="AA15" s="659"/>
      <c r="AB15" s="659"/>
      <c r="AC15" s="659"/>
      <c r="AD15" s="660" t="s">
        <v>233</v>
      </c>
      <c r="AE15" s="660"/>
      <c r="AF15" s="660"/>
      <c r="AG15" s="660"/>
      <c r="AH15" s="660"/>
      <c r="AI15" s="660"/>
      <c r="AJ15" s="660"/>
      <c r="AK15" s="660"/>
      <c r="AL15" s="624" t="s">
        <v>233</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412356</v>
      </c>
      <c r="BH15" s="622"/>
      <c r="BI15" s="622"/>
      <c r="BJ15" s="622"/>
      <c r="BK15" s="622"/>
      <c r="BL15" s="622"/>
      <c r="BM15" s="622"/>
      <c r="BN15" s="623"/>
      <c r="BO15" s="659">
        <v>9.8000000000000007</v>
      </c>
      <c r="BP15" s="659"/>
      <c r="BQ15" s="659"/>
      <c r="BR15" s="659"/>
      <c r="BS15" s="660" t="s">
        <v>239</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3043502</v>
      </c>
      <c r="CS15" s="622"/>
      <c r="CT15" s="622"/>
      <c r="CU15" s="622"/>
      <c r="CV15" s="622"/>
      <c r="CW15" s="622"/>
      <c r="CX15" s="622"/>
      <c r="CY15" s="623"/>
      <c r="CZ15" s="659">
        <v>8.8000000000000007</v>
      </c>
      <c r="DA15" s="659"/>
      <c r="DB15" s="659"/>
      <c r="DC15" s="659"/>
      <c r="DD15" s="627">
        <v>918078</v>
      </c>
      <c r="DE15" s="622"/>
      <c r="DF15" s="622"/>
      <c r="DG15" s="622"/>
      <c r="DH15" s="622"/>
      <c r="DI15" s="622"/>
      <c r="DJ15" s="622"/>
      <c r="DK15" s="622"/>
      <c r="DL15" s="622"/>
      <c r="DM15" s="622"/>
      <c r="DN15" s="622"/>
      <c r="DO15" s="622"/>
      <c r="DP15" s="623"/>
      <c r="DQ15" s="627">
        <v>1735595</v>
      </c>
      <c r="DR15" s="622"/>
      <c r="DS15" s="622"/>
      <c r="DT15" s="622"/>
      <c r="DU15" s="622"/>
      <c r="DV15" s="622"/>
      <c r="DW15" s="622"/>
      <c r="DX15" s="622"/>
      <c r="DY15" s="622"/>
      <c r="DZ15" s="622"/>
      <c r="EA15" s="622"/>
      <c r="EB15" s="622"/>
      <c r="EC15" s="658"/>
    </row>
    <row r="16" spans="2:143" ht="11.25" customHeight="1">
      <c r="B16" s="618" t="s">
        <v>262</v>
      </c>
      <c r="C16" s="619"/>
      <c r="D16" s="619"/>
      <c r="E16" s="619"/>
      <c r="F16" s="619"/>
      <c r="G16" s="619"/>
      <c r="H16" s="619"/>
      <c r="I16" s="619"/>
      <c r="J16" s="619"/>
      <c r="K16" s="619"/>
      <c r="L16" s="619"/>
      <c r="M16" s="619"/>
      <c r="N16" s="619"/>
      <c r="O16" s="619"/>
      <c r="P16" s="619"/>
      <c r="Q16" s="620"/>
      <c r="R16" s="621">
        <v>8755</v>
      </c>
      <c r="S16" s="622"/>
      <c r="T16" s="622"/>
      <c r="U16" s="622"/>
      <c r="V16" s="622"/>
      <c r="W16" s="622"/>
      <c r="X16" s="622"/>
      <c r="Y16" s="623"/>
      <c r="Z16" s="659">
        <v>0</v>
      </c>
      <c r="AA16" s="659"/>
      <c r="AB16" s="659"/>
      <c r="AC16" s="659"/>
      <c r="AD16" s="660">
        <v>8755</v>
      </c>
      <c r="AE16" s="660"/>
      <c r="AF16" s="660"/>
      <c r="AG16" s="660"/>
      <c r="AH16" s="660"/>
      <c r="AI16" s="660"/>
      <c r="AJ16" s="660"/>
      <c r="AK16" s="660"/>
      <c r="AL16" s="624">
        <v>0</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59" t="s">
        <v>239</v>
      </c>
      <c r="BP16" s="659"/>
      <c r="BQ16" s="659"/>
      <c r="BR16" s="659"/>
      <c r="BS16" s="660" t="s">
        <v>239</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v>277384</v>
      </c>
      <c r="CS16" s="622"/>
      <c r="CT16" s="622"/>
      <c r="CU16" s="622"/>
      <c r="CV16" s="622"/>
      <c r="CW16" s="622"/>
      <c r="CX16" s="622"/>
      <c r="CY16" s="623"/>
      <c r="CZ16" s="659">
        <v>0.8</v>
      </c>
      <c r="DA16" s="659"/>
      <c r="DB16" s="659"/>
      <c r="DC16" s="659"/>
      <c r="DD16" s="627" t="s">
        <v>239</v>
      </c>
      <c r="DE16" s="622"/>
      <c r="DF16" s="622"/>
      <c r="DG16" s="622"/>
      <c r="DH16" s="622"/>
      <c r="DI16" s="622"/>
      <c r="DJ16" s="622"/>
      <c r="DK16" s="622"/>
      <c r="DL16" s="622"/>
      <c r="DM16" s="622"/>
      <c r="DN16" s="622"/>
      <c r="DO16" s="622"/>
      <c r="DP16" s="623"/>
      <c r="DQ16" s="627">
        <v>44282</v>
      </c>
      <c r="DR16" s="622"/>
      <c r="DS16" s="622"/>
      <c r="DT16" s="622"/>
      <c r="DU16" s="622"/>
      <c r="DV16" s="622"/>
      <c r="DW16" s="622"/>
      <c r="DX16" s="622"/>
      <c r="DY16" s="622"/>
      <c r="DZ16" s="622"/>
      <c r="EA16" s="622"/>
      <c r="EB16" s="622"/>
      <c r="EC16" s="658"/>
    </row>
    <row r="17" spans="2:133" ht="11.25" customHeight="1">
      <c r="B17" s="618" t="s">
        <v>265</v>
      </c>
      <c r="C17" s="619"/>
      <c r="D17" s="619"/>
      <c r="E17" s="619"/>
      <c r="F17" s="619"/>
      <c r="G17" s="619"/>
      <c r="H17" s="619"/>
      <c r="I17" s="619"/>
      <c r="J17" s="619"/>
      <c r="K17" s="619"/>
      <c r="L17" s="619"/>
      <c r="M17" s="619"/>
      <c r="N17" s="619"/>
      <c r="O17" s="619"/>
      <c r="P17" s="619"/>
      <c r="Q17" s="620"/>
      <c r="R17" s="621">
        <v>59495</v>
      </c>
      <c r="S17" s="622"/>
      <c r="T17" s="622"/>
      <c r="U17" s="622"/>
      <c r="V17" s="622"/>
      <c r="W17" s="622"/>
      <c r="X17" s="622"/>
      <c r="Y17" s="623"/>
      <c r="Z17" s="659">
        <v>0.2</v>
      </c>
      <c r="AA17" s="659"/>
      <c r="AB17" s="659"/>
      <c r="AC17" s="659"/>
      <c r="AD17" s="660">
        <v>59495</v>
      </c>
      <c r="AE17" s="660"/>
      <c r="AF17" s="660"/>
      <c r="AG17" s="660"/>
      <c r="AH17" s="660"/>
      <c r="AI17" s="660"/>
      <c r="AJ17" s="660"/>
      <c r="AK17" s="660"/>
      <c r="AL17" s="624">
        <v>0.3</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239</v>
      </c>
      <c r="BT17" s="660"/>
      <c r="BU17" s="660"/>
      <c r="BV17" s="660"/>
      <c r="BW17" s="660"/>
      <c r="BX17" s="660"/>
      <c r="BY17" s="660"/>
      <c r="BZ17" s="660"/>
      <c r="CA17" s="660"/>
      <c r="CB17" s="700"/>
      <c r="CD17" s="618" t="s">
        <v>267</v>
      </c>
      <c r="CE17" s="619"/>
      <c r="CF17" s="619"/>
      <c r="CG17" s="619"/>
      <c r="CH17" s="619"/>
      <c r="CI17" s="619"/>
      <c r="CJ17" s="619"/>
      <c r="CK17" s="619"/>
      <c r="CL17" s="619"/>
      <c r="CM17" s="619"/>
      <c r="CN17" s="619"/>
      <c r="CO17" s="619"/>
      <c r="CP17" s="619"/>
      <c r="CQ17" s="620"/>
      <c r="CR17" s="621">
        <v>4511451</v>
      </c>
      <c r="CS17" s="622"/>
      <c r="CT17" s="622"/>
      <c r="CU17" s="622"/>
      <c r="CV17" s="622"/>
      <c r="CW17" s="622"/>
      <c r="CX17" s="622"/>
      <c r="CY17" s="623"/>
      <c r="CZ17" s="659">
        <v>13.1</v>
      </c>
      <c r="DA17" s="659"/>
      <c r="DB17" s="659"/>
      <c r="DC17" s="659"/>
      <c r="DD17" s="627" t="s">
        <v>233</v>
      </c>
      <c r="DE17" s="622"/>
      <c r="DF17" s="622"/>
      <c r="DG17" s="622"/>
      <c r="DH17" s="622"/>
      <c r="DI17" s="622"/>
      <c r="DJ17" s="622"/>
      <c r="DK17" s="622"/>
      <c r="DL17" s="622"/>
      <c r="DM17" s="622"/>
      <c r="DN17" s="622"/>
      <c r="DO17" s="622"/>
      <c r="DP17" s="623"/>
      <c r="DQ17" s="627">
        <v>4322541</v>
      </c>
      <c r="DR17" s="622"/>
      <c r="DS17" s="622"/>
      <c r="DT17" s="622"/>
      <c r="DU17" s="622"/>
      <c r="DV17" s="622"/>
      <c r="DW17" s="622"/>
      <c r="DX17" s="622"/>
      <c r="DY17" s="622"/>
      <c r="DZ17" s="622"/>
      <c r="EA17" s="622"/>
      <c r="EB17" s="622"/>
      <c r="EC17" s="658"/>
    </row>
    <row r="18" spans="2:133" ht="11.25" customHeight="1">
      <c r="B18" s="618" t="s">
        <v>268</v>
      </c>
      <c r="C18" s="619"/>
      <c r="D18" s="619"/>
      <c r="E18" s="619"/>
      <c r="F18" s="619"/>
      <c r="G18" s="619"/>
      <c r="H18" s="619"/>
      <c r="I18" s="619"/>
      <c r="J18" s="619"/>
      <c r="K18" s="619"/>
      <c r="L18" s="619"/>
      <c r="M18" s="619"/>
      <c r="N18" s="619"/>
      <c r="O18" s="619"/>
      <c r="P18" s="619"/>
      <c r="Q18" s="620"/>
      <c r="R18" s="621">
        <v>20995</v>
      </c>
      <c r="S18" s="622"/>
      <c r="T18" s="622"/>
      <c r="U18" s="622"/>
      <c r="V18" s="622"/>
      <c r="W18" s="622"/>
      <c r="X18" s="622"/>
      <c r="Y18" s="623"/>
      <c r="Z18" s="659">
        <v>0.1</v>
      </c>
      <c r="AA18" s="659"/>
      <c r="AB18" s="659"/>
      <c r="AC18" s="659"/>
      <c r="AD18" s="660">
        <v>20995</v>
      </c>
      <c r="AE18" s="660"/>
      <c r="AF18" s="660"/>
      <c r="AG18" s="660"/>
      <c r="AH18" s="660"/>
      <c r="AI18" s="660"/>
      <c r="AJ18" s="660"/>
      <c r="AK18" s="660"/>
      <c r="AL18" s="624">
        <v>0.1</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233</v>
      </c>
      <c r="BT18" s="660"/>
      <c r="BU18" s="660"/>
      <c r="BV18" s="660"/>
      <c r="BW18" s="660"/>
      <c r="BX18" s="660"/>
      <c r="BY18" s="660"/>
      <c r="BZ18" s="660"/>
      <c r="CA18" s="660"/>
      <c r="CB18" s="700"/>
      <c r="CD18" s="618" t="s">
        <v>270</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59" t="s">
        <v>239</v>
      </c>
      <c r="DA18" s="659"/>
      <c r="DB18" s="659"/>
      <c r="DC18" s="659"/>
      <c r="DD18" s="627" t="s">
        <v>233</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c r="B19" s="618" t="s">
        <v>271</v>
      </c>
      <c r="C19" s="619"/>
      <c r="D19" s="619"/>
      <c r="E19" s="619"/>
      <c r="F19" s="619"/>
      <c r="G19" s="619"/>
      <c r="H19" s="619"/>
      <c r="I19" s="619"/>
      <c r="J19" s="619"/>
      <c r="K19" s="619"/>
      <c r="L19" s="619"/>
      <c r="M19" s="619"/>
      <c r="N19" s="619"/>
      <c r="O19" s="619"/>
      <c r="P19" s="619"/>
      <c r="Q19" s="620"/>
      <c r="R19" s="621">
        <v>20701</v>
      </c>
      <c r="S19" s="622"/>
      <c r="T19" s="622"/>
      <c r="U19" s="622"/>
      <c r="V19" s="622"/>
      <c r="W19" s="622"/>
      <c r="X19" s="622"/>
      <c r="Y19" s="623"/>
      <c r="Z19" s="659">
        <v>0.1</v>
      </c>
      <c r="AA19" s="659"/>
      <c r="AB19" s="659"/>
      <c r="AC19" s="659"/>
      <c r="AD19" s="660">
        <v>20701</v>
      </c>
      <c r="AE19" s="660"/>
      <c r="AF19" s="660"/>
      <c r="AG19" s="660"/>
      <c r="AH19" s="660"/>
      <c r="AI19" s="660"/>
      <c r="AJ19" s="660"/>
      <c r="AK19" s="660"/>
      <c r="AL19" s="624">
        <v>0.1</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233</v>
      </c>
      <c r="BH19" s="622"/>
      <c r="BI19" s="622"/>
      <c r="BJ19" s="622"/>
      <c r="BK19" s="622"/>
      <c r="BL19" s="622"/>
      <c r="BM19" s="622"/>
      <c r="BN19" s="623"/>
      <c r="BO19" s="659" t="s">
        <v>233</v>
      </c>
      <c r="BP19" s="659"/>
      <c r="BQ19" s="659"/>
      <c r="BR19" s="659"/>
      <c r="BS19" s="660" t="s">
        <v>233</v>
      </c>
      <c r="BT19" s="660"/>
      <c r="BU19" s="660"/>
      <c r="BV19" s="660"/>
      <c r="BW19" s="660"/>
      <c r="BX19" s="660"/>
      <c r="BY19" s="660"/>
      <c r="BZ19" s="660"/>
      <c r="CA19" s="660"/>
      <c r="CB19" s="700"/>
      <c r="CD19" s="618" t="s">
        <v>273</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59" t="s">
        <v>233</v>
      </c>
      <c r="DA19" s="659"/>
      <c r="DB19" s="659"/>
      <c r="DC19" s="659"/>
      <c r="DD19" s="627" t="s">
        <v>239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c r="B20" s="688" t="s">
        <v>274</v>
      </c>
      <c r="C20" s="689"/>
      <c r="D20" s="689"/>
      <c r="E20" s="689"/>
      <c r="F20" s="689"/>
      <c r="G20" s="689"/>
      <c r="H20" s="689"/>
      <c r="I20" s="689"/>
      <c r="J20" s="689"/>
      <c r="K20" s="689"/>
      <c r="L20" s="689"/>
      <c r="M20" s="689"/>
      <c r="N20" s="689"/>
      <c r="O20" s="689"/>
      <c r="P20" s="689"/>
      <c r="Q20" s="690"/>
      <c r="R20" s="621">
        <v>294</v>
      </c>
      <c r="S20" s="622"/>
      <c r="T20" s="622"/>
      <c r="U20" s="622"/>
      <c r="V20" s="622"/>
      <c r="W20" s="622"/>
      <c r="X20" s="622"/>
      <c r="Y20" s="623"/>
      <c r="Z20" s="659">
        <v>0</v>
      </c>
      <c r="AA20" s="659"/>
      <c r="AB20" s="659"/>
      <c r="AC20" s="659"/>
      <c r="AD20" s="660">
        <v>294</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59" t="s">
        <v>233</v>
      </c>
      <c r="BP20" s="659"/>
      <c r="BQ20" s="659"/>
      <c r="BR20" s="659"/>
      <c r="BS20" s="660" t="s">
        <v>233</v>
      </c>
      <c r="BT20" s="660"/>
      <c r="BU20" s="660"/>
      <c r="BV20" s="660"/>
      <c r="BW20" s="660"/>
      <c r="BX20" s="660"/>
      <c r="BY20" s="660"/>
      <c r="BZ20" s="660"/>
      <c r="CA20" s="660"/>
      <c r="CB20" s="700"/>
      <c r="CD20" s="618" t="s">
        <v>276</v>
      </c>
      <c r="CE20" s="619"/>
      <c r="CF20" s="619"/>
      <c r="CG20" s="619"/>
      <c r="CH20" s="619"/>
      <c r="CI20" s="619"/>
      <c r="CJ20" s="619"/>
      <c r="CK20" s="619"/>
      <c r="CL20" s="619"/>
      <c r="CM20" s="619"/>
      <c r="CN20" s="619"/>
      <c r="CO20" s="619"/>
      <c r="CP20" s="619"/>
      <c r="CQ20" s="620"/>
      <c r="CR20" s="621">
        <v>34472453</v>
      </c>
      <c r="CS20" s="622"/>
      <c r="CT20" s="622"/>
      <c r="CU20" s="622"/>
      <c r="CV20" s="622"/>
      <c r="CW20" s="622"/>
      <c r="CX20" s="622"/>
      <c r="CY20" s="623"/>
      <c r="CZ20" s="659">
        <v>100</v>
      </c>
      <c r="DA20" s="659"/>
      <c r="DB20" s="659"/>
      <c r="DC20" s="659"/>
      <c r="DD20" s="627">
        <v>3024918</v>
      </c>
      <c r="DE20" s="622"/>
      <c r="DF20" s="622"/>
      <c r="DG20" s="622"/>
      <c r="DH20" s="622"/>
      <c r="DI20" s="622"/>
      <c r="DJ20" s="622"/>
      <c r="DK20" s="622"/>
      <c r="DL20" s="622"/>
      <c r="DM20" s="622"/>
      <c r="DN20" s="622"/>
      <c r="DO20" s="622"/>
      <c r="DP20" s="623"/>
      <c r="DQ20" s="627">
        <v>20413477</v>
      </c>
      <c r="DR20" s="622"/>
      <c r="DS20" s="622"/>
      <c r="DT20" s="622"/>
      <c r="DU20" s="622"/>
      <c r="DV20" s="622"/>
      <c r="DW20" s="622"/>
      <c r="DX20" s="622"/>
      <c r="DY20" s="622"/>
      <c r="DZ20" s="622"/>
      <c r="EA20" s="622"/>
      <c r="EB20" s="622"/>
      <c r="EC20" s="658"/>
    </row>
    <row r="21" spans="2:133" ht="11.25" customHeight="1">
      <c r="B21" s="618" t="s">
        <v>277</v>
      </c>
      <c r="C21" s="619"/>
      <c r="D21" s="619"/>
      <c r="E21" s="619"/>
      <c r="F21" s="619"/>
      <c r="G21" s="619"/>
      <c r="H21" s="619"/>
      <c r="I21" s="619"/>
      <c r="J21" s="619"/>
      <c r="K21" s="619"/>
      <c r="L21" s="619"/>
      <c r="M21" s="619"/>
      <c r="N21" s="619"/>
      <c r="O21" s="619"/>
      <c r="P21" s="619"/>
      <c r="Q21" s="620"/>
      <c r="R21" s="621">
        <v>13068846</v>
      </c>
      <c r="S21" s="622"/>
      <c r="T21" s="622"/>
      <c r="U21" s="622"/>
      <c r="V21" s="622"/>
      <c r="W21" s="622"/>
      <c r="X21" s="622"/>
      <c r="Y21" s="623"/>
      <c r="Z21" s="659">
        <v>36.700000000000003</v>
      </c>
      <c r="AA21" s="659"/>
      <c r="AB21" s="659"/>
      <c r="AC21" s="659"/>
      <c r="AD21" s="660">
        <v>11973441</v>
      </c>
      <c r="AE21" s="660"/>
      <c r="AF21" s="660"/>
      <c r="AG21" s="660"/>
      <c r="AH21" s="660"/>
      <c r="AI21" s="660"/>
      <c r="AJ21" s="660"/>
      <c r="AK21" s="660"/>
      <c r="AL21" s="624">
        <v>67.7</v>
      </c>
      <c r="AM21" s="625"/>
      <c r="AN21" s="625"/>
      <c r="AO21" s="661"/>
      <c r="AP21" s="618" t="s">
        <v>278</v>
      </c>
      <c r="AQ21" s="698"/>
      <c r="AR21" s="698"/>
      <c r="AS21" s="698"/>
      <c r="AT21" s="698"/>
      <c r="AU21" s="698"/>
      <c r="AV21" s="698"/>
      <c r="AW21" s="698"/>
      <c r="AX21" s="698"/>
      <c r="AY21" s="698"/>
      <c r="AZ21" s="698"/>
      <c r="BA21" s="698"/>
      <c r="BB21" s="698"/>
      <c r="BC21" s="698"/>
      <c r="BD21" s="698"/>
      <c r="BE21" s="698"/>
      <c r="BF21" s="699"/>
      <c r="BG21" s="621" t="s">
        <v>233</v>
      </c>
      <c r="BH21" s="622"/>
      <c r="BI21" s="622"/>
      <c r="BJ21" s="622"/>
      <c r="BK21" s="622"/>
      <c r="BL21" s="622"/>
      <c r="BM21" s="622"/>
      <c r="BN21" s="623"/>
      <c r="BO21" s="659" t="s">
        <v>239</v>
      </c>
      <c r="BP21" s="659"/>
      <c r="BQ21" s="659"/>
      <c r="BR21" s="659"/>
      <c r="BS21" s="660" t="s">
        <v>239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279</v>
      </c>
      <c r="C22" s="619"/>
      <c r="D22" s="619"/>
      <c r="E22" s="619"/>
      <c r="F22" s="619"/>
      <c r="G22" s="619"/>
      <c r="H22" s="619"/>
      <c r="I22" s="619"/>
      <c r="J22" s="619"/>
      <c r="K22" s="619"/>
      <c r="L22" s="619"/>
      <c r="M22" s="619"/>
      <c r="N22" s="619"/>
      <c r="O22" s="619"/>
      <c r="P22" s="619"/>
      <c r="Q22" s="620"/>
      <c r="R22" s="621">
        <v>11973441</v>
      </c>
      <c r="S22" s="622"/>
      <c r="T22" s="622"/>
      <c r="U22" s="622"/>
      <c r="V22" s="622"/>
      <c r="W22" s="622"/>
      <c r="X22" s="622"/>
      <c r="Y22" s="623"/>
      <c r="Z22" s="659">
        <v>33.6</v>
      </c>
      <c r="AA22" s="659"/>
      <c r="AB22" s="659"/>
      <c r="AC22" s="659"/>
      <c r="AD22" s="660">
        <v>11973441</v>
      </c>
      <c r="AE22" s="660"/>
      <c r="AF22" s="660"/>
      <c r="AG22" s="660"/>
      <c r="AH22" s="660"/>
      <c r="AI22" s="660"/>
      <c r="AJ22" s="660"/>
      <c r="AK22" s="660"/>
      <c r="AL22" s="624">
        <v>67.7</v>
      </c>
      <c r="AM22" s="625"/>
      <c r="AN22" s="625"/>
      <c r="AO22" s="661"/>
      <c r="AP22" s="618" t="s">
        <v>280</v>
      </c>
      <c r="AQ22" s="698"/>
      <c r="AR22" s="698"/>
      <c r="AS22" s="698"/>
      <c r="AT22" s="698"/>
      <c r="AU22" s="698"/>
      <c r="AV22" s="698"/>
      <c r="AW22" s="698"/>
      <c r="AX22" s="698"/>
      <c r="AY22" s="698"/>
      <c r="AZ22" s="698"/>
      <c r="BA22" s="698"/>
      <c r="BB22" s="698"/>
      <c r="BC22" s="698"/>
      <c r="BD22" s="698"/>
      <c r="BE22" s="698"/>
      <c r="BF22" s="699"/>
      <c r="BG22" s="621" t="s">
        <v>239</v>
      </c>
      <c r="BH22" s="622"/>
      <c r="BI22" s="622"/>
      <c r="BJ22" s="622"/>
      <c r="BK22" s="622"/>
      <c r="BL22" s="622"/>
      <c r="BM22" s="622"/>
      <c r="BN22" s="623"/>
      <c r="BO22" s="659" t="s">
        <v>233</v>
      </c>
      <c r="BP22" s="659"/>
      <c r="BQ22" s="659"/>
      <c r="BR22" s="659"/>
      <c r="BS22" s="660" t="s">
        <v>233</v>
      </c>
      <c r="BT22" s="660"/>
      <c r="BU22" s="660"/>
      <c r="BV22" s="660"/>
      <c r="BW22" s="660"/>
      <c r="BX22" s="660"/>
      <c r="BY22" s="660"/>
      <c r="BZ22" s="660"/>
      <c r="CA22" s="660"/>
      <c r="CB22" s="700"/>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282</v>
      </c>
      <c r="C23" s="619"/>
      <c r="D23" s="619"/>
      <c r="E23" s="619"/>
      <c r="F23" s="619"/>
      <c r="G23" s="619"/>
      <c r="H23" s="619"/>
      <c r="I23" s="619"/>
      <c r="J23" s="619"/>
      <c r="K23" s="619"/>
      <c r="L23" s="619"/>
      <c r="M23" s="619"/>
      <c r="N23" s="619"/>
      <c r="O23" s="619"/>
      <c r="P23" s="619"/>
      <c r="Q23" s="620"/>
      <c r="R23" s="621">
        <v>1095405</v>
      </c>
      <c r="S23" s="622"/>
      <c r="T23" s="622"/>
      <c r="U23" s="622"/>
      <c r="V23" s="622"/>
      <c r="W23" s="622"/>
      <c r="X23" s="622"/>
      <c r="Y23" s="623"/>
      <c r="Z23" s="659">
        <v>3.1</v>
      </c>
      <c r="AA23" s="659"/>
      <c r="AB23" s="659"/>
      <c r="AC23" s="659"/>
      <c r="AD23" s="660" t="s">
        <v>233</v>
      </c>
      <c r="AE23" s="660"/>
      <c r="AF23" s="660"/>
      <c r="AG23" s="660"/>
      <c r="AH23" s="660"/>
      <c r="AI23" s="660"/>
      <c r="AJ23" s="660"/>
      <c r="AK23" s="660"/>
      <c r="AL23" s="624" t="s">
        <v>239</v>
      </c>
      <c r="AM23" s="625"/>
      <c r="AN23" s="625"/>
      <c r="AO23" s="661"/>
      <c r="AP23" s="618" t="s">
        <v>283</v>
      </c>
      <c r="AQ23" s="698"/>
      <c r="AR23" s="698"/>
      <c r="AS23" s="698"/>
      <c r="AT23" s="698"/>
      <c r="AU23" s="698"/>
      <c r="AV23" s="698"/>
      <c r="AW23" s="698"/>
      <c r="AX23" s="698"/>
      <c r="AY23" s="698"/>
      <c r="AZ23" s="698"/>
      <c r="BA23" s="698"/>
      <c r="BB23" s="698"/>
      <c r="BC23" s="698"/>
      <c r="BD23" s="698"/>
      <c r="BE23" s="698"/>
      <c r="BF23" s="699"/>
      <c r="BG23" s="621" t="s">
        <v>233</v>
      </c>
      <c r="BH23" s="622"/>
      <c r="BI23" s="622"/>
      <c r="BJ23" s="622"/>
      <c r="BK23" s="622"/>
      <c r="BL23" s="622"/>
      <c r="BM23" s="622"/>
      <c r="BN23" s="623"/>
      <c r="BO23" s="659" t="s">
        <v>239</v>
      </c>
      <c r="BP23" s="659"/>
      <c r="BQ23" s="659"/>
      <c r="BR23" s="659"/>
      <c r="BS23" s="660" t="s">
        <v>233</v>
      </c>
      <c r="BT23" s="660"/>
      <c r="BU23" s="660"/>
      <c r="BV23" s="660"/>
      <c r="BW23" s="660"/>
      <c r="BX23" s="660"/>
      <c r="BY23" s="660"/>
      <c r="BZ23" s="660"/>
      <c r="CA23" s="660"/>
      <c r="CB23" s="700"/>
      <c r="CD23" s="673" t="s">
        <v>221</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c r="B24" s="618" t="s">
        <v>289</v>
      </c>
      <c r="C24" s="619"/>
      <c r="D24" s="619"/>
      <c r="E24" s="619"/>
      <c r="F24" s="619"/>
      <c r="G24" s="619"/>
      <c r="H24" s="619"/>
      <c r="I24" s="619"/>
      <c r="J24" s="619"/>
      <c r="K24" s="619"/>
      <c r="L24" s="619"/>
      <c r="M24" s="619"/>
      <c r="N24" s="619"/>
      <c r="O24" s="619"/>
      <c r="P24" s="619"/>
      <c r="Q24" s="620"/>
      <c r="R24" s="621" t="s">
        <v>239</v>
      </c>
      <c r="S24" s="622"/>
      <c r="T24" s="622"/>
      <c r="U24" s="622"/>
      <c r="V24" s="622"/>
      <c r="W24" s="622"/>
      <c r="X24" s="622"/>
      <c r="Y24" s="623"/>
      <c r="Z24" s="659" t="s">
        <v>233</v>
      </c>
      <c r="AA24" s="659"/>
      <c r="AB24" s="659"/>
      <c r="AC24" s="659"/>
      <c r="AD24" s="660" t="s">
        <v>239</v>
      </c>
      <c r="AE24" s="660"/>
      <c r="AF24" s="660"/>
      <c r="AG24" s="660"/>
      <c r="AH24" s="660"/>
      <c r="AI24" s="660"/>
      <c r="AJ24" s="660"/>
      <c r="AK24" s="660"/>
      <c r="AL24" s="624" t="s">
        <v>233</v>
      </c>
      <c r="AM24" s="625"/>
      <c r="AN24" s="625"/>
      <c r="AO24" s="661"/>
      <c r="AP24" s="618" t="s">
        <v>290</v>
      </c>
      <c r="AQ24" s="698"/>
      <c r="AR24" s="698"/>
      <c r="AS24" s="698"/>
      <c r="AT24" s="698"/>
      <c r="AU24" s="698"/>
      <c r="AV24" s="698"/>
      <c r="AW24" s="698"/>
      <c r="AX24" s="698"/>
      <c r="AY24" s="698"/>
      <c r="AZ24" s="698"/>
      <c r="BA24" s="698"/>
      <c r="BB24" s="698"/>
      <c r="BC24" s="698"/>
      <c r="BD24" s="698"/>
      <c r="BE24" s="698"/>
      <c r="BF24" s="699"/>
      <c r="BG24" s="621" t="s">
        <v>233</v>
      </c>
      <c r="BH24" s="622"/>
      <c r="BI24" s="622"/>
      <c r="BJ24" s="622"/>
      <c r="BK24" s="622"/>
      <c r="BL24" s="622"/>
      <c r="BM24" s="622"/>
      <c r="BN24" s="623"/>
      <c r="BO24" s="659" t="s">
        <v>233</v>
      </c>
      <c r="BP24" s="659"/>
      <c r="BQ24" s="659"/>
      <c r="BR24" s="659"/>
      <c r="BS24" s="660" t="s">
        <v>233</v>
      </c>
      <c r="BT24" s="660"/>
      <c r="BU24" s="660"/>
      <c r="BV24" s="660"/>
      <c r="BW24" s="660"/>
      <c r="BX24" s="660"/>
      <c r="BY24" s="660"/>
      <c r="BZ24" s="660"/>
      <c r="CA24" s="660"/>
      <c r="CB24" s="700"/>
      <c r="CD24" s="679" t="s">
        <v>291</v>
      </c>
      <c r="CE24" s="680"/>
      <c r="CF24" s="680"/>
      <c r="CG24" s="680"/>
      <c r="CH24" s="680"/>
      <c r="CI24" s="680"/>
      <c r="CJ24" s="680"/>
      <c r="CK24" s="680"/>
      <c r="CL24" s="680"/>
      <c r="CM24" s="680"/>
      <c r="CN24" s="680"/>
      <c r="CO24" s="680"/>
      <c r="CP24" s="680"/>
      <c r="CQ24" s="681"/>
      <c r="CR24" s="676">
        <v>19976143</v>
      </c>
      <c r="CS24" s="677"/>
      <c r="CT24" s="677"/>
      <c r="CU24" s="677"/>
      <c r="CV24" s="677"/>
      <c r="CW24" s="677"/>
      <c r="CX24" s="677"/>
      <c r="CY24" s="702"/>
      <c r="CZ24" s="703">
        <v>57.9</v>
      </c>
      <c r="DA24" s="685"/>
      <c r="DB24" s="685"/>
      <c r="DC24" s="705"/>
      <c r="DD24" s="701">
        <v>11734176</v>
      </c>
      <c r="DE24" s="677"/>
      <c r="DF24" s="677"/>
      <c r="DG24" s="677"/>
      <c r="DH24" s="677"/>
      <c r="DI24" s="677"/>
      <c r="DJ24" s="677"/>
      <c r="DK24" s="702"/>
      <c r="DL24" s="701">
        <v>11613066</v>
      </c>
      <c r="DM24" s="677"/>
      <c r="DN24" s="677"/>
      <c r="DO24" s="677"/>
      <c r="DP24" s="677"/>
      <c r="DQ24" s="677"/>
      <c r="DR24" s="677"/>
      <c r="DS24" s="677"/>
      <c r="DT24" s="677"/>
      <c r="DU24" s="677"/>
      <c r="DV24" s="702"/>
      <c r="DW24" s="703">
        <v>65</v>
      </c>
      <c r="DX24" s="685"/>
      <c r="DY24" s="685"/>
      <c r="DZ24" s="685"/>
      <c r="EA24" s="685"/>
      <c r="EB24" s="685"/>
      <c r="EC24" s="704"/>
    </row>
    <row r="25" spans="2:133" ht="11.25" customHeight="1">
      <c r="B25" s="618" t="s">
        <v>292</v>
      </c>
      <c r="C25" s="619"/>
      <c r="D25" s="619"/>
      <c r="E25" s="619"/>
      <c r="F25" s="619"/>
      <c r="G25" s="619"/>
      <c r="H25" s="619"/>
      <c r="I25" s="619"/>
      <c r="J25" s="619"/>
      <c r="K25" s="619"/>
      <c r="L25" s="619"/>
      <c r="M25" s="619"/>
      <c r="N25" s="619"/>
      <c r="O25" s="619"/>
      <c r="P25" s="619"/>
      <c r="Q25" s="620"/>
      <c r="R25" s="621">
        <v>18664894</v>
      </c>
      <c r="S25" s="622"/>
      <c r="T25" s="622"/>
      <c r="U25" s="622"/>
      <c r="V25" s="622"/>
      <c r="W25" s="622"/>
      <c r="X25" s="622"/>
      <c r="Y25" s="623"/>
      <c r="Z25" s="659">
        <v>52.4</v>
      </c>
      <c r="AA25" s="659"/>
      <c r="AB25" s="659"/>
      <c r="AC25" s="659"/>
      <c r="AD25" s="660">
        <v>17569489</v>
      </c>
      <c r="AE25" s="660"/>
      <c r="AF25" s="660"/>
      <c r="AG25" s="660"/>
      <c r="AH25" s="660"/>
      <c r="AI25" s="660"/>
      <c r="AJ25" s="660"/>
      <c r="AK25" s="660"/>
      <c r="AL25" s="624">
        <v>99.3</v>
      </c>
      <c r="AM25" s="625"/>
      <c r="AN25" s="625"/>
      <c r="AO25" s="661"/>
      <c r="AP25" s="618" t="s">
        <v>293</v>
      </c>
      <c r="AQ25" s="698"/>
      <c r="AR25" s="698"/>
      <c r="AS25" s="698"/>
      <c r="AT25" s="698"/>
      <c r="AU25" s="698"/>
      <c r="AV25" s="698"/>
      <c r="AW25" s="698"/>
      <c r="AX25" s="698"/>
      <c r="AY25" s="698"/>
      <c r="AZ25" s="698"/>
      <c r="BA25" s="698"/>
      <c r="BB25" s="698"/>
      <c r="BC25" s="698"/>
      <c r="BD25" s="698"/>
      <c r="BE25" s="698"/>
      <c r="BF25" s="699"/>
      <c r="BG25" s="621" t="s">
        <v>239</v>
      </c>
      <c r="BH25" s="622"/>
      <c r="BI25" s="622"/>
      <c r="BJ25" s="622"/>
      <c r="BK25" s="622"/>
      <c r="BL25" s="622"/>
      <c r="BM25" s="622"/>
      <c r="BN25" s="623"/>
      <c r="BO25" s="659" t="s">
        <v>239</v>
      </c>
      <c r="BP25" s="659"/>
      <c r="BQ25" s="659"/>
      <c r="BR25" s="659"/>
      <c r="BS25" s="660" t="s">
        <v>239</v>
      </c>
      <c r="BT25" s="660"/>
      <c r="BU25" s="660"/>
      <c r="BV25" s="660"/>
      <c r="BW25" s="660"/>
      <c r="BX25" s="660"/>
      <c r="BY25" s="660"/>
      <c r="BZ25" s="660"/>
      <c r="CA25" s="660"/>
      <c r="CB25" s="700"/>
      <c r="CD25" s="618" t="s">
        <v>294</v>
      </c>
      <c r="CE25" s="619"/>
      <c r="CF25" s="619"/>
      <c r="CG25" s="619"/>
      <c r="CH25" s="619"/>
      <c r="CI25" s="619"/>
      <c r="CJ25" s="619"/>
      <c r="CK25" s="619"/>
      <c r="CL25" s="619"/>
      <c r="CM25" s="619"/>
      <c r="CN25" s="619"/>
      <c r="CO25" s="619"/>
      <c r="CP25" s="619"/>
      <c r="CQ25" s="620"/>
      <c r="CR25" s="621">
        <v>5165332</v>
      </c>
      <c r="CS25" s="634"/>
      <c r="CT25" s="634"/>
      <c r="CU25" s="634"/>
      <c r="CV25" s="634"/>
      <c r="CW25" s="634"/>
      <c r="CX25" s="634"/>
      <c r="CY25" s="635"/>
      <c r="CZ25" s="624">
        <v>15</v>
      </c>
      <c r="DA25" s="636"/>
      <c r="DB25" s="636"/>
      <c r="DC25" s="637"/>
      <c r="DD25" s="627">
        <v>4527946</v>
      </c>
      <c r="DE25" s="634"/>
      <c r="DF25" s="634"/>
      <c r="DG25" s="634"/>
      <c r="DH25" s="634"/>
      <c r="DI25" s="634"/>
      <c r="DJ25" s="634"/>
      <c r="DK25" s="635"/>
      <c r="DL25" s="627">
        <v>4418858</v>
      </c>
      <c r="DM25" s="634"/>
      <c r="DN25" s="634"/>
      <c r="DO25" s="634"/>
      <c r="DP25" s="634"/>
      <c r="DQ25" s="634"/>
      <c r="DR25" s="634"/>
      <c r="DS25" s="634"/>
      <c r="DT25" s="634"/>
      <c r="DU25" s="634"/>
      <c r="DV25" s="635"/>
      <c r="DW25" s="624">
        <v>24.7</v>
      </c>
      <c r="DX25" s="636"/>
      <c r="DY25" s="636"/>
      <c r="DZ25" s="636"/>
      <c r="EA25" s="636"/>
      <c r="EB25" s="636"/>
      <c r="EC25" s="648"/>
    </row>
    <row r="26" spans="2:133" ht="11.25" customHeight="1">
      <c r="B26" s="618" t="s">
        <v>295</v>
      </c>
      <c r="C26" s="619"/>
      <c r="D26" s="619"/>
      <c r="E26" s="619"/>
      <c r="F26" s="619"/>
      <c r="G26" s="619"/>
      <c r="H26" s="619"/>
      <c r="I26" s="619"/>
      <c r="J26" s="619"/>
      <c r="K26" s="619"/>
      <c r="L26" s="619"/>
      <c r="M26" s="619"/>
      <c r="N26" s="619"/>
      <c r="O26" s="619"/>
      <c r="P26" s="619"/>
      <c r="Q26" s="620"/>
      <c r="R26" s="621">
        <v>3681</v>
      </c>
      <c r="S26" s="622"/>
      <c r="T26" s="622"/>
      <c r="U26" s="622"/>
      <c r="V26" s="622"/>
      <c r="W26" s="622"/>
      <c r="X26" s="622"/>
      <c r="Y26" s="623"/>
      <c r="Z26" s="659">
        <v>0</v>
      </c>
      <c r="AA26" s="659"/>
      <c r="AB26" s="659"/>
      <c r="AC26" s="659"/>
      <c r="AD26" s="660">
        <v>3681</v>
      </c>
      <c r="AE26" s="660"/>
      <c r="AF26" s="660"/>
      <c r="AG26" s="660"/>
      <c r="AH26" s="660"/>
      <c r="AI26" s="660"/>
      <c r="AJ26" s="660"/>
      <c r="AK26" s="660"/>
      <c r="AL26" s="624">
        <v>0</v>
      </c>
      <c r="AM26" s="625"/>
      <c r="AN26" s="625"/>
      <c r="AO26" s="661"/>
      <c r="AP26" s="618" t="s">
        <v>296</v>
      </c>
      <c r="AQ26" s="698"/>
      <c r="AR26" s="698"/>
      <c r="AS26" s="698"/>
      <c r="AT26" s="698"/>
      <c r="AU26" s="698"/>
      <c r="AV26" s="698"/>
      <c r="AW26" s="698"/>
      <c r="AX26" s="698"/>
      <c r="AY26" s="698"/>
      <c r="AZ26" s="698"/>
      <c r="BA26" s="698"/>
      <c r="BB26" s="698"/>
      <c r="BC26" s="698"/>
      <c r="BD26" s="698"/>
      <c r="BE26" s="698"/>
      <c r="BF26" s="699"/>
      <c r="BG26" s="621" t="s">
        <v>233</v>
      </c>
      <c r="BH26" s="622"/>
      <c r="BI26" s="622"/>
      <c r="BJ26" s="622"/>
      <c r="BK26" s="622"/>
      <c r="BL26" s="622"/>
      <c r="BM26" s="622"/>
      <c r="BN26" s="623"/>
      <c r="BO26" s="659" t="s">
        <v>239</v>
      </c>
      <c r="BP26" s="659"/>
      <c r="BQ26" s="659"/>
      <c r="BR26" s="659"/>
      <c r="BS26" s="660" t="s">
        <v>233</v>
      </c>
      <c r="BT26" s="660"/>
      <c r="BU26" s="660"/>
      <c r="BV26" s="660"/>
      <c r="BW26" s="660"/>
      <c r="BX26" s="660"/>
      <c r="BY26" s="660"/>
      <c r="BZ26" s="660"/>
      <c r="CA26" s="660"/>
      <c r="CB26" s="700"/>
      <c r="CD26" s="618" t="s">
        <v>297</v>
      </c>
      <c r="CE26" s="619"/>
      <c r="CF26" s="619"/>
      <c r="CG26" s="619"/>
      <c r="CH26" s="619"/>
      <c r="CI26" s="619"/>
      <c r="CJ26" s="619"/>
      <c r="CK26" s="619"/>
      <c r="CL26" s="619"/>
      <c r="CM26" s="619"/>
      <c r="CN26" s="619"/>
      <c r="CO26" s="619"/>
      <c r="CP26" s="619"/>
      <c r="CQ26" s="620"/>
      <c r="CR26" s="621">
        <v>2878389</v>
      </c>
      <c r="CS26" s="622"/>
      <c r="CT26" s="622"/>
      <c r="CU26" s="622"/>
      <c r="CV26" s="622"/>
      <c r="CW26" s="622"/>
      <c r="CX26" s="622"/>
      <c r="CY26" s="623"/>
      <c r="CZ26" s="624">
        <v>8.3000000000000007</v>
      </c>
      <c r="DA26" s="636"/>
      <c r="DB26" s="636"/>
      <c r="DC26" s="637"/>
      <c r="DD26" s="627">
        <v>2606232</v>
      </c>
      <c r="DE26" s="622"/>
      <c r="DF26" s="622"/>
      <c r="DG26" s="622"/>
      <c r="DH26" s="622"/>
      <c r="DI26" s="622"/>
      <c r="DJ26" s="622"/>
      <c r="DK26" s="623"/>
      <c r="DL26" s="627" t="s">
        <v>233</v>
      </c>
      <c r="DM26" s="622"/>
      <c r="DN26" s="622"/>
      <c r="DO26" s="622"/>
      <c r="DP26" s="622"/>
      <c r="DQ26" s="622"/>
      <c r="DR26" s="622"/>
      <c r="DS26" s="622"/>
      <c r="DT26" s="622"/>
      <c r="DU26" s="622"/>
      <c r="DV26" s="623"/>
      <c r="DW26" s="624" t="s">
        <v>233</v>
      </c>
      <c r="DX26" s="636"/>
      <c r="DY26" s="636"/>
      <c r="DZ26" s="636"/>
      <c r="EA26" s="636"/>
      <c r="EB26" s="636"/>
      <c r="EC26" s="648"/>
    </row>
    <row r="27" spans="2:133" ht="11.25" customHeight="1">
      <c r="B27" s="618" t="s">
        <v>298</v>
      </c>
      <c r="C27" s="619"/>
      <c r="D27" s="619"/>
      <c r="E27" s="619"/>
      <c r="F27" s="619"/>
      <c r="G27" s="619"/>
      <c r="H27" s="619"/>
      <c r="I27" s="619"/>
      <c r="J27" s="619"/>
      <c r="K27" s="619"/>
      <c r="L27" s="619"/>
      <c r="M27" s="619"/>
      <c r="N27" s="619"/>
      <c r="O27" s="619"/>
      <c r="P27" s="619"/>
      <c r="Q27" s="620"/>
      <c r="R27" s="621">
        <v>173097</v>
      </c>
      <c r="S27" s="622"/>
      <c r="T27" s="622"/>
      <c r="U27" s="622"/>
      <c r="V27" s="622"/>
      <c r="W27" s="622"/>
      <c r="X27" s="622"/>
      <c r="Y27" s="623"/>
      <c r="Z27" s="659">
        <v>0.5</v>
      </c>
      <c r="AA27" s="659"/>
      <c r="AB27" s="659"/>
      <c r="AC27" s="659"/>
      <c r="AD27" s="660" t="s">
        <v>233</v>
      </c>
      <c r="AE27" s="660"/>
      <c r="AF27" s="660"/>
      <c r="AG27" s="660"/>
      <c r="AH27" s="660"/>
      <c r="AI27" s="660"/>
      <c r="AJ27" s="660"/>
      <c r="AK27" s="660"/>
      <c r="AL27" s="624" t="s">
        <v>233</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4226611</v>
      </c>
      <c r="BH27" s="622"/>
      <c r="BI27" s="622"/>
      <c r="BJ27" s="622"/>
      <c r="BK27" s="622"/>
      <c r="BL27" s="622"/>
      <c r="BM27" s="622"/>
      <c r="BN27" s="623"/>
      <c r="BO27" s="659">
        <v>100</v>
      </c>
      <c r="BP27" s="659"/>
      <c r="BQ27" s="659"/>
      <c r="BR27" s="659"/>
      <c r="BS27" s="660">
        <v>40654</v>
      </c>
      <c r="BT27" s="660"/>
      <c r="BU27" s="660"/>
      <c r="BV27" s="660"/>
      <c r="BW27" s="660"/>
      <c r="BX27" s="660"/>
      <c r="BY27" s="660"/>
      <c r="BZ27" s="660"/>
      <c r="CA27" s="660"/>
      <c r="CB27" s="700"/>
      <c r="CD27" s="618" t="s">
        <v>300</v>
      </c>
      <c r="CE27" s="619"/>
      <c r="CF27" s="619"/>
      <c r="CG27" s="619"/>
      <c r="CH27" s="619"/>
      <c r="CI27" s="619"/>
      <c r="CJ27" s="619"/>
      <c r="CK27" s="619"/>
      <c r="CL27" s="619"/>
      <c r="CM27" s="619"/>
      <c r="CN27" s="619"/>
      <c r="CO27" s="619"/>
      <c r="CP27" s="619"/>
      <c r="CQ27" s="620"/>
      <c r="CR27" s="621">
        <v>10299360</v>
      </c>
      <c r="CS27" s="634"/>
      <c r="CT27" s="634"/>
      <c r="CU27" s="634"/>
      <c r="CV27" s="634"/>
      <c r="CW27" s="634"/>
      <c r="CX27" s="634"/>
      <c r="CY27" s="635"/>
      <c r="CZ27" s="624">
        <v>29.9</v>
      </c>
      <c r="DA27" s="636"/>
      <c r="DB27" s="636"/>
      <c r="DC27" s="637"/>
      <c r="DD27" s="627">
        <v>2883689</v>
      </c>
      <c r="DE27" s="634"/>
      <c r="DF27" s="634"/>
      <c r="DG27" s="634"/>
      <c r="DH27" s="634"/>
      <c r="DI27" s="634"/>
      <c r="DJ27" s="634"/>
      <c r="DK27" s="635"/>
      <c r="DL27" s="627">
        <v>2871667</v>
      </c>
      <c r="DM27" s="634"/>
      <c r="DN27" s="634"/>
      <c r="DO27" s="634"/>
      <c r="DP27" s="634"/>
      <c r="DQ27" s="634"/>
      <c r="DR27" s="634"/>
      <c r="DS27" s="634"/>
      <c r="DT27" s="634"/>
      <c r="DU27" s="634"/>
      <c r="DV27" s="635"/>
      <c r="DW27" s="624">
        <v>16.100000000000001</v>
      </c>
      <c r="DX27" s="636"/>
      <c r="DY27" s="636"/>
      <c r="DZ27" s="636"/>
      <c r="EA27" s="636"/>
      <c r="EB27" s="636"/>
      <c r="EC27" s="648"/>
    </row>
    <row r="28" spans="2:133" ht="11.25" customHeight="1">
      <c r="B28" s="618" t="s">
        <v>301</v>
      </c>
      <c r="C28" s="619"/>
      <c r="D28" s="619"/>
      <c r="E28" s="619"/>
      <c r="F28" s="619"/>
      <c r="G28" s="619"/>
      <c r="H28" s="619"/>
      <c r="I28" s="619"/>
      <c r="J28" s="619"/>
      <c r="K28" s="619"/>
      <c r="L28" s="619"/>
      <c r="M28" s="619"/>
      <c r="N28" s="619"/>
      <c r="O28" s="619"/>
      <c r="P28" s="619"/>
      <c r="Q28" s="620"/>
      <c r="R28" s="621">
        <v>491626</v>
      </c>
      <c r="S28" s="622"/>
      <c r="T28" s="622"/>
      <c r="U28" s="622"/>
      <c r="V28" s="622"/>
      <c r="W28" s="622"/>
      <c r="X28" s="622"/>
      <c r="Y28" s="623"/>
      <c r="Z28" s="659">
        <v>1.4</v>
      </c>
      <c r="AA28" s="659"/>
      <c r="AB28" s="659"/>
      <c r="AC28" s="659"/>
      <c r="AD28" s="660">
        <v>34347</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4511451</v>
      </c>
      <c r="CS28" s="622"/>
      <c r="CT28" s="622"/>
      <c r="CU28" s="622"/>
      <c r="CV28" s="622"/>
      <c r="CW28" s="622"/>
      <c r="CX28" s="622"/>
      <c r="CY28" s="623"/>
      <c r="CZ28" s="624">
        <v>13.1</v>
      </c>
      <c r="DA28" s="636"/>
      <c r="DB28" s="636"/>
      <c r="DC28" s="637"/>
      <c r="DD28" s="627">
        <v>4322541</v>
      </c>
      <c r="DE28" s="622"/>
      <c r="DF28" s="622"/>
      <c r="DG28" s="622"/>
      <c r="DH28" s="622"/>
      <c r="DI28" s="622"/>
      <c r="DJ28" s="622"/>
      <c r="DK28" s="623"/>
      <c r="DL28" s="627">
        <v>4322541</v>
      </c>
      <c r="DM28" s="622"/>
      <c r="DN28" s="622"/>
      <c r="DO28" s="622"/>
      <c r="DP28" s="622"/>
      <c r="DQ28" s="622"/>
      <c r="DR28" s="622"/>
      <c r="DS28" s="622"/>
      <c r="DT28" s="622"/>
      <c r="DU28" s="622"/>
      <c r="DV28" s="623"/>
      <c r="DW28" s="624">
        <v>24.2</v>
      </c>
      <c r="DX28" s="636"/>
      <c r="DY28" s="636"/>
      <c r="DZ28" s="636"/>
      <c r="EA28" s="636"/>
      <c r="EB28" s="636"/>
      <c r="EC28" s="648"/>
    </row>
    <row r="29" spans="2:133" ht="11.25" customHeight="1">
      <c r="B29" s="618" t="s">
        <v>303</v>
      </c>
      <c r="C29" s="619"/>
      <c r="D29" s="619"/>
      <c r="E29" s="619"/>
      <c r="F29" s="619"/>
      <c r="G29" s="619"/>
      <c r="H29" s="619"/>
      <c r="I29" s="619"/>
      <c r="J29" s="619"/>
      <c r="K29" s="619"/>
      <c r="L29" s="619"/>
      <c r="M29" s="619"/>
      <c r="N29" s="619"/>
      <c r="O29" s="619"/>
      <c r="P29" s="619"/>
      <c r="Q29" s="620"/>
      <c r="R29" s="621">
        <v>28909</v>
      </c>
      <c r="S29" s="622"/>
      <c r="T29" s="622"/>
      <c r="U29" s="622"/>
      <c r="V29" s="622"/>
      <c r="W29" s="622"/>
      <c r="X29" s="622"/>
      <c r="Y29" s="623"/>
      <c r="Z29" s="659">
        <v>0.1</v>
      </c>
      <c r="AA29" s="659"/>
      <c r="AB29" s="659"/>
      <c r="AC29" s="659"/>
      <c r="AD29" s="660" t="s">
        <v>233</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304</v>
      </c>
      <c r="CE29" s="641"/>
      <c r="CF29" s="618" t="s">
        <v>305</v>
      </c>
      <c r="CG29" s="619"/>
      <c r="CH29" s="619"/>
      <c r="CI29" s="619"/>
      <c r="CJ29" s="619"/>
      <c r="CK29" s="619"/>
      <c r="CL29" s="619"/>
      <c r="CM29" s="619"/>
      <c r="CN29" s="619"/>
      <c r="CO29" s="619"/>
      <c r="CP29" s="619"/>
      <c r="CQ29" s="620"/>
      <c r="CR29" s="621">
        <v>4510797</v>
      </c>
      <c r="CS29" s="634"/>
      <c r="CT29" s="634"/>
      <c r="CU29" s="634"/>
      <c r="CV29" s="634"/>
      <c r="CW29" s="634"/>
      <c r="CX29" s="634"/>
      <c r="CY29" s="635"/>
      <c r="CZ29" s="624">
        <v>13.1</v>
      </c>
      <c r="DA29" s="636"/>
      <c r="DB29" s="636"/>
      <c r="DC29" s="637"/>
      <c r="DD29" s="627">
        <v>4321887</v>
      </c>
      <c r="DE29" s="634"/>
      <c r="DF29" s="634"/>
      <c r="DG29" s="634"/>
      <c r="DH29" s="634"/>
      <c r="DI29" s="634"/>
      <c r="DJ29" s="634"/>
      <c r="DK29" s="635"/>
      <c r="DL29" s="627">
        <v>4321887</v>
      </c>
      <c r="DM29" s="634"/>
      <c r="DN29" s="634"/>
      <c r="DO29" s="634"/>
      <c r="DP29" s="634"/>
      <c r="DQ29" s="634"/>
      <c r="DR29" s="634"/>
      <c r="DS29" s="634"/>
      <c r="DT29" s="634"/>
      <c r="DU29" s="634"/>
      <c r="DV29" s="635"/>
      <c r="DW29" s="624">
        <v>24.2</v>
      </c>
      <c r="DX29" s="636"/>
      <c r="DY29" s="636"/>
      <c r="DZ29" s="636"/>
      <c r="EA29" s="636"/>
      <c r="EB29" s="636"/>
      <c r="EC29" s="648"/>
    </row>
    <row r="30" spans="2:133" ht="11.25" customHeight="1">
      <c r="B30" s="618" t="s">
        <v>306</v>
      </c>
      <c r="C30" s="619"/>
      <c r="D30" s="619"/>
      <c r="E30" s="619"/>
      <c r="F30" s="619"/>
      <c r="G30" s="619"/>
      <c r="H30" s="619"/>
      <c r="I30" s="619"/>
      <c r="J30" s="619"/>
      <c r="K30" s="619"/>
      <c r="L30" s="619"/>
      <c r="M30" s="619"/>
      <c r="N30" s="619"/>
      <c r="O30" s="619"/>
      <c r="P30" s="619"/>
      <c r="Q30" s="620"/>
      <c r="R30" s="621">
        <v>8144360</v>
      </c>
      <c r="S30" s="622"/>
      <c r="T30" s="622"/>
      <c r="U30" s="622"/>
      <c r="V30" s="622"/>
      <c r="W30" s="622"/>
      <c r="X30" s="622"/>
      <c r="Y30" s="623"/>
      <c r="Z30" s="659">
        <v>22.9</v>
      </c>
      <c r="AA30" s="659"/>
      <c r="AB30" s="659"/>
      <c r="AC30" s="659"/>
      <c r="AD30" s="660" t="s">
        <v>233</v>
      </c>
      <c r="AE30" s="660"/>
      <c r="AF30" s="660"/>
      <c r="AG30" s="660"/>
      <c r="AH30" s="660"/>
      <c r="AI30" s="660"/>
      <c r="AJ30" s="660"/>
      <c r="AK30" s="660"/>
      <c r="AL30" s="624" t="s">
        <v>233</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4377361</v>
      </c>
      <c r="CS30" s="622"/>
      <c r="CT30" s="622"/>
      <c r="CU30" s="622"/>
      <c r="CV30" s="622"/>
      <c r="CW30" s="622"/>
      <c r="CX30" s="622"/>
      <c r="CY30" s="623"/>
      <c r="CZ30" s="624">
        <v>12.7</v>
      </c>
      <c r="DA30" s="636"/>
      <c r="DB30" s="636"/>
      <c r="DC30" s="637"/>
      <c r="DD30" s="627">
        <v>4194668</v>
      </c>
      <c r="DE30" s="622"/>
      <c r="DF30" s="622"/>
      <c r="DG30" s="622"/>
      <c r="DH30" s="622"/>
      <c r="DI30" s="622"/>
      <c r="DJ30" s="622"/>
      <c r="DK30" s="623"/>
      <c r="DL30" s="627">
        <v>4194668</v>
      </c>
      <c r="DM30" s="622"/>
      <c r="DN30" s="622"/>
      <c r="DO30" s="622"/>
      <c r="DP30" s="622"/>
      <c r="DQ30" s="622"/>
      <c r="DR30" s="622"/>
      <c r="DS30" s="622"/>
      <c r="DT30" s="622"/>
      <c r="DU30" s="622"/>
      <c r="DV30" s="623"/>
      <c r="DW30" s="624">
        <v>23.5</v>
      </c>
      <c r="DX30" s="636"/>
      <c r="DY30" s="636"/>
      <c r="DZ30" s="636"/>
      <c r="EA30" s="636"/>
      <c r="EB30" s="636"/>
      <c r="EC30" s="648"/>
    </row>
    <row r="31" spans="2:133" ht="11.25" customHeight="1">
      <c r="B31" s="688" t="s">
        <v>310</v>
      </c>
      <c r="C31" s="689"/>
      <c r="D31" s="689"/>
      <c r="E31" s="689"/>
      <c r="F31" s="689"/>
      <c r="G31" s="689"/>
      <c r="H31" s="689"/>
      <c r="I31" s="689"/>
      <c r="J31" s="689"/>
      <c r="K31" s="689"/>
      <c r="L31" s="689"/>
      <c r="M31" s="689"/>
      <c r="N31" s="689"/>
      <c r="O31" s="689"/>
      <c r="P31" s="689"/>
      <c r="Q31" s="690"/>
      <c r="R31" s="621">
        <v>13036</v>
      </c>
      <c r="S31" s="622"/>
      <c r="T31" s="622"/>
      <c r="U31" s="622"/>
      <c r="V31" s="622"/>
      <c r="W31" s="622"/>
      <c r="X31" s="622"/>
      <c r="Y31" s="623"/>
      <c r="Z31" s="659">
        <v>0</v>
      </c>
      <c r="AA31" s="659"/>
      <c r="AB31" s="659"/>
      <c r="AC31" s="659"/>
      <c r="AD31" s="660">
        <v>13036</v>
      </c>
      <c r="AE31" s="660"/>
      <c r="AF31" s="660"/>
      <c r="AG31" s="660"/>
      <c r="AH31" s="660"/>
      <c r="AI31" s="660"/>
      <c r="AJ31" s="660"/>
      <c r="AK31" s="660"/>
      <c r="AL31" s="624">
        <v>0.1</v>
      </c>
      <c r="AM31" s="625"/>
      <c r="AN31" s="625"/>
      <c r="AO31" s="661"/>
      <c r="AP31" s="691" t="s">
        <v>311</v>
      </c>
      <c r="AQ31" s="692"/>
      <c r="AR31" s="692"/>
      <c r="AS31" s="692"/>
      <c r="AT31" s="693" t="s">
        <v>312</v>
      </c>
      <c r="AU31" s="218"/>
      <c r="AV31" s="218"/>
      <c r="AW31" s="218"/>
      <c r="AX31" s="679" t="s">
        <v>187</v>
      </c>
      <c r="AY31" s="680"/>
      <c r="AZ31" s="680"/>
      <c r="BA31" s="680"/>
      <c r="BB31" s="680"/>
      <c r="BC31" s="680"/>
      <c r="BD31" s="680"/>
      <c r="BE31" s="680"/>
      <c r="BF31" s="681"/>
      <c r="BG31" s="683">
        <v>99.4</v>
      </c>
      <c r="BH31" s="684"/>
      <c r="BI31" s="684"/>
      <c r="BJ31" s="684"/>
      <c r="BK31" s="684"/>
      <c r="BL31" s="684"/>
      <c r="BM31" s="685">
        <v>97.3</v>
      </c>
      <c r="BN31" s="684"/>
      <c r="BO31" s="684"/>
      <c r="BP31" s="684"/>
      <c r="BQ31" s="686"/>
      <c r="BR31" s="683">
        <v>99.4</v>
      </c>
      <c r="BS31" s="684"/>
      <c r="BT31" s="684"/>
      <c r="BU31" s="684"/>
      <c r="BV31" s="684"/>
      <c r="BW31" s="684"/>
      <c r="BX31" s="685">
        <v>97.1</v>
      </c>
      <c r="BY31" s="684"/>
      <c r="BZ31" s="684"/>
      <c r="CA31" s="684"/>
      <c r="CB31" s="686"/>
      <c r="CD31" s="642"/>
      <c r="CE31" s="643"/>
      <c r="CF31" s="618" t="s">
        <v>313</v>
      </c>
      <c r="CG31" s="619"/>
      <c r="CH31" s="619"/>
      <c r="CI31" s="619"/>
      <c r="CJ31" s="619"/>
      <c r="CK31" s="619"/>
      <c r="CL31" s="619"/>
      <c r="CM31" s="619"/>
      <c r="CN31" s="619"/>
      <c r="CO31" s="619"/>
      <c r="CP31" s="619"/>
      <c r="CQ31" s="620"/>
      <c r="CR31" s="621">
        <v>133436</v>
      </c>
      <c r="CS31" s="634"/>
      <c r="CT31" s="634"/>
      <c r="CU31" s="634"/>
      <c r="CV31" s="634"/>
      <c r="CW31" s="634"/>
      <c r="CX31" s="634"/>
      <c r="CY31" s="635"/>
      <c r="CZ31" s="624">
        <v>0.4</v>
      </c>
      <c r="DA31" s="636"/>
      <c r="DB31" s="636"/>
      <c r="DC31" s="637"/>
      <c r="DD31" s="627">
        <v>127219</v>
      </c>
      <c r="DE31" s="634"/>
      <c r="DF31" s="634"/>
      <c r="DG31" s="634"/>
      <c r="DH31" s="634"/>
      <c r="DI31" s="634"/>
      <c r="DJ31" s="634"/>
      <c r="DK31" s="635"/>
      <c r="DL31" s="627">
        <v>127219</v>
      </c>
      <c r="DM31" s="634"/>
      <c r="DN31" s="634"/>
      <c r="DO31" s="634"/>
      <c r="DP31" s="634"/>
      <c r="DQ31" s="634"/>
      <c r="DR31" s="634"/>
      <c r="DS31" s="634"/>
      <c r="DT31" s="634"/>
      <c r="DU31" s="634"/>
      <c r="DV31" s="635"/>
      <c r="DW31" s="624">
        <v>0.7</v>
      </c>
      <c r="DX31" s="636"/>
      <c r="DY31" s="636"/>
      <c r="DZ31" s="636"/>
      <c r="EA31" s="636"/>
      <c r="EB31" s="636"/>
      <c r="EC31" s="648"/>
    </row>
    <row r="32" spans="2:133" ht="11.25" customHeight="1">
      <c r="B32" s="618" t="s">
        <v>314</v>
      </c>
      <c r="C32" s="619"/>
      <c r="D32" s="619"/>
      <c r="E32" s="619"/>
      <c r="F32" s="619"/>
      <c r="G32" s="619"/>
      <c r="H32" s="619"/>
      <c r="I32" s="619"/>
      <c r="J32" s="619"/>
      <c r="K32" s="619"/>
      <c r="L32" s="619"/>
      <c r="M32" s="619"/>
      <c r="N32" s="619"/>
      <c r="O32" s="619"/>
      <c r="P32" s="619"/>
      <c r="Q32" s="620"/>
      <c r="R32" s="621">
        <v>2374969</v>
      </c>
      <c r="S32" s="622"/>
      <c r="T32" s="622"/>
      <c r="U32" s="622"/>
      <c r="V32" s="622"/>
      <c r="W32" s="622"/>
      <c r="X32" s="622"/>
      <c r="Y32" s="623"/>
      <c r="Z32" s="659">
        <v>6.7</v>
      </c>
      <c r="AA32" s="659"/>
      <c r="AB32" s="659"/>
      <c r="AC32" s="659"/>
      <c r="AD32" s="660" t="s">
        <v>233</v>
      </c>
      <c r="AE32" s="660"/>
      <c r="AF32" s="660"/>
      <c r="AG32" s="660"/>
      <c r="AH32" s="660"/>
      <c r="AI32" s="660"/>
      <c r="AJ32" s="660"/>
      <c r="AK32" s="660"/>
      <c r="AL32" s="624" t="s">
        <v>233</v>
      </c>
      <c r="AM32" s="625"/>
      <c r="AN32" s="625"/>
      <c r="AO32" s="661"/>
      <c r="AP32" s="662"/>
      <c r="AQ32" s="663"/>
      <c r="AR32" s="663"/>
      <c r="AS32" s="663"/>
      <c r="AT32" s="694"/>
      <c r="AU32" s="214" t="s">
        <v>315</v>
      </c>
      <c r="AX32" s="618" t="s">
        <v>316</v>
      </c>
      <c r="AY32" s="619"/>
      <c r="AZ32" s="619"/>
      <c r="BA32" s="619"/>
      <c r="BB32" s="619"/>
      <c r="BC32" s="619"/>
      <c r="BD32" s="619"/>
      <c r="BE32" s="619"/>
      <c r="BF32" s="620"/>
      <c r="BG32" s="687">
        <v>99.5</v>
      </c>
      <c r="BH32" s="634"/>
      <c r="BI32" s="634"/>
      <c r="BJ32" s="634"/>
      <c r="BK32" s="634"/>
      <c r="BL32" s="634"/>
      <c r="BM32" s="625">
        <v>98.3</v>
      </c>
      <c r="BN32" s="634"/>
      <c r="BO32" s="634"/>
      <c r="BP32" s="634"/>
      <c r="BQ32" s="657"/>
      <c r="BR32" s="687">
        <v>99.4</v>
      </c>
      <c r="BS32" s="634"/>
      <c r="BT32" s="634"/>
      <c r="BU32" s="634"/>
      <c r="BV32" s="634"/>
      <c r="BW32" s="634"/>
      <c r="BX32" s="625">
        <v>98.1</v>
      </c>
      <c r="BY32" s="634"/>
      <c r="BZ32" s="634"/>
      <c r="CA32" s="634"/>
      <c r="CB32" s="657"/>
      <c r="CD32" s="644"/>
      <c r="CE32" s="645"/>
      <c r="CF32" s="618" t="s">
        <v>317</v>
      </c>
      <c r="CG32" s="619"/>
      <c r="CH32" s="619"/>
      <c r="CI32" s="619"/>
      <c r="CJ32" s="619"/>
      <c r="CK32" s="619"/>
      <c r="CL32" s="619"/>
      <c r="CM32" s="619"/>
      <c r="CN32" s="619"/>
      <c r="CO32" s="619"/>
      <c r="CP32" s="619"/>
      <c r="CQ32" s="620"/>
      <c r="CR32" s="621">
        <v>654</v>
      </c>
      <c r="CS32" s="622"/>
      <c r="CT32" s="622"/>
      <c r="CU32" s="622"/>
      <c r="CV32" s="622"/>
      <c r="CW32" s="622"/>
      <c r="CX32" s="622"/>
      <c r="CY32" s="623"/>
      <c r="CZ32" s="624">
        <v>0</v>
      </c>
      <c r="DA32" s="636"/>
      <c r="DB32" s="636"/>
      <c r="DC32" s="637"/>
      <c r="DD32" s="627">
        <v>654</v>
      </c>
      <c r="DE32" s="622"/>
      <c r="DF32" s="622"/>
      <c r="DG32" s="622"/>
      <c r="DH32" s="622"/>
      <c r="DI32" s="622"/>
      <c r="DJ32" s="622"/>
      <c r="DK32" s="623"/>
      <c r="DL32" s="627">
        <v>654</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318</v>
      </c>
      <c r="C33" s="619"/>
      <c r="D33" s="619"/>
      <c r="E33" s="619"/>
      <c r="F33" s="619"/>
      <c r="G33" s="619"/>
      <c r="H33" s="619"/>
      <c r="I33" s="619"/>
      <c r="J33" s="619"/>
      <c r="K33" s="619"/>
      <c r="L33" s="619"/>
      <c r="M33" s="619"/>
      <c r="N33" s="619"/>
      <c r="O33" s="619"/>
      <c r="P33" s="619"/>
      <c r="Q33" s="620"/>
      <c r="R33" s="621">
        <v>788819</v>
      </c>
      <c r="S33" s="622"/>
      <c r="T33" s="622"/>
      <c r="U33" s="622"/>
      <c r="V33" s="622"/>
      <c r="W33" s="622"/>
      <c r="X33" s="622"/>
      <c r="Y33" s="623"/>
      <c r="Z33" s="659">
        <v>2.2000000000000002</v>
      </c>
      <c r="AA33" s="659"/>
      <c r="AB33" s="659"/>
      <c r="AC33" s="659"/>
      <c r="AD33" s="660">
        <v>61700</v>
      </c>
      <c r="AE33" s="660"/>
      <c r="AF33" s="660"/>
      <c r="AG33" s="660"/>
      <c r="AH33" s="660"/>
      <c r="AI33" s="660"/>
      <c r="AJ33" s="660"/>
      <c r="AK33" s="660"/>
      <c r="AL33" s="624">
        <v>0.3</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99.2</v>
      </c>
      <c r="BH33" s="606"/>
      <c r="BI33" s="606"/>
      <c r="BJ33" s="606"/>
      <c r="BK33" s="606"/>
      <c r="BL33" s="606"/>
      <c r="BM33" s="652">
        <v>95.4</v>
      </c>
      <c r="BN33" s="606"/>
      <c r="BO33" s="606"/>
      <c r="BP33" s="606"/>
      <c r="BQ33" s="669"/>
      <c r="BR33" s="682">
        <v>99.3</v>
      </c>
      <c r="BS33" s="606"/>
      <c r="BT33" s="606"/>
      <c r="BU33" s="606"/>
      <c r="BV33" s="606"/>
      <c r="BW33" s="606"/>
      <c r="BX33" s="652">
        <v>94.9</v>
      </c>
      <c r="BY33" s="606"/>
      <c r="BZ33" s="606"/>
      <c r="CA33" s="606"/>
      <c r="CB33" s="669"/>
      <c r="CD33" s="618" t="s">
        <v>320</v>
      </c>
      <c r="CE33" s="619"/>
      <c r="CF33" s="619"/>
      <c r="CG33" s="619"/>
      <c r="CH33" s="619"/>
      <c r="CI33" s="619"/>
      <c r="CJ33" s="619"/>
      <c r="CK33" s="619"/>
      <c r="CL33" s="619"/>
      <c r="CM33" s="619"/>
      <c r="CN33" s="619"/>
      <c r="CO33" s="619"/>
      <c r="CP33" s="619"/>
      <c r="CQ33" s="620"/>
      <c r="CR33" s="621">
        <v>11194008</v>
      </c>
      <c r="CS33" s="634"/>
      <c r="CT33" s="634"/>
      <c r="CU33" s="634"/>
      <c r="CV33" s="634"/>
      <c r="CW33" s="634"/>
      <c r="CX33" s="634"/>
      <c r="CY33" s="635"/>
      <c r="CZ33" s="624">
        <v>32.5</v>
      </c>
      <c r="DA33" s="636"/>
      <c r="DB33" s="636"/>
      <c r="DC33" s="637"/>
      <c r="DD33" s="627">
        <v>8582326</v>
      </c>
      <c r="DE33" s="634"/>
      <c r="DF33" s="634"/>
      <c r="DG33" s="634"/>
      <c r="DH33" s="634"/>
      <c r="DI33" s="634"/>
      <c r="DJ33" s="634"/>
      <c r="DK33" s="635"/>
      <c r="DL33" s="627">
        <v>5156230</v>
      </c>
      <c r="DM33" s="634"/>
      <c r="DN33" s="634"/>
      <c r="DO33" s="634"/>
      <c r="DP33" s="634"/>
      <c r="DQ33" s="634"/>
      <c r="DR33" s="634"/>
      <c r="DS33" s="634"/>
      <c r="DT33" s="634"/>
      <c r="DU33" s="634"/>
      <c r="DV33" s="635"/>
      <c r="DW33" s="624">
        <v>28.9</v>
      </c>
      <c r="DX33" s="636"/>
      <c r="DY33" s="636"/>
      <c r="DZ33" s="636"/>
      <c r="EA33" s="636"/>
      <c r="EB33" s="636"/>
      <c r="EC33" s="648"/>
    </row>
    <row r="34" spans="2:133" ht="11.25" customHeight="1">
      <c r="B34" s="618" t="s">
        <v>321</v>
      </c>
      <c r="C34" s="619"/>
      <c r="D34" s="619"/>
      <c r="E34" s="619"/>
      <c r="F34" s="619"/>
      <c r="G34" s="619"/>
      <c r="H34" s="619"/>
      <c r="I34" s="619"/>
      <c r="J34" s="619"/>
      <c r="K34" s="619"/>
      <c r="L34" s="619"/>
      <c r="M34" s="619"/>
      <c r="N34" s="619"/>
      <c r="O34" s="619"/>
      <c r="P34" s="619"/>
      <c r="Q34" s="620"/>
      <c r="R34" s="621">
        <v>329845</v>
      </c>
      <c r="S34" s="622"/>
      <c r="T34" s="622"/>
      <c r="U34" s="622"/>
      <c r="V34" s="622"/>
      <c r="W34" s="622"/>
      <c r="X34" s="622"/>
      <c r="Y34" s="623"/>
      <c r="Z34" s="659">
        <v>0.9</v>
      </c>
      <c r="AA34" s="659"/>
      <c r="AB34" s="659"/>
      <c r="AC34" s="659"/>
      <c r="AD34" s="660" t="s">
        <v>233</v>
      </c>
      <c r="AE34" s="660"/>
      <c r="AF34" s="660"/>
      <c r="AG34" s="660"/>
      <c r="AH34" s="660"/>
      <c r="AI34" s="660"/>
      <c r="AJ34" s="660"/>
      <c r="AK34" s="660"/>
      <c r="AL34" s="624" t="s">
        <v>233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2765832</v>
      </c>
      <c r="CS34" s="622"/>
      <c r="CT34" s="622"/>
      <c r="CU34" s="622"/>
      <c r="CV34" s="622"/>
      <c r="CW34" s="622"/>
      <c r="CX34" s="622"/>
      <c r="CY34" s="623"/>
      <c r="CZ34" s="624">
        <v>8</v>
      </c>
      <c r="DA34" s="636"/>
      <c r="DB34" s="636"/>
      <c r="DC34" s="637"/>
      <c r="DD34" s="627">
        <v>1979298</v>
      </c>
      <c r="DE34" s="622"/>
      <c r="DF34" s="622"/>
      <c r="DG34" s="622"/>
      <c r="DH34" s="622"/>
      <c r="DI34" s="622"/>
      <c r="DJ34" s="622"/>
      <c r="DK34" s="623"/>
      <c r="DL34" s="627">
        <v>1735784</v>
      </c>
      <c r="DM34" s="622"/>
      <c r="DN34" s="622"/>
      <c r="DO34" s="622"/>
      <c r="DP34" s="622"/>
      <c r="DQ34" s="622"/>
      <c r="DR34" s="622"/>
      <c r="DS34" s="622"/>
      <c r="DT34" s="622"/>
      <c r="DU34" s="622"/>
      <c r="DV34" s="623"/>
      <c r="DW34" s="624">
        <v>9.6999999999999993</v>
      </c>
      <c r="DX34" s="636"/>
      <c r="DY34" s="636"/>
      <c r="DZ34" s="636"/>
      <c r="EA34" s="636"/>
      <c r="EB34" s="636"/>
      <c r="EC34" s="648"/>
    </row>
    <row r="35" spans="2:133" ht="11.25" customHeight="1">
      <c r="B35" s="618" t="s">
        <v>323</v>
      </c>
      <c r="C35" s="619"/>
      <c r="D35" s="619"/>
      <c r="E35" s="619"/>
      <c r="F35" s="619"/>
      <c r="G35" s="619"/>
      <c r="H35" s="619"/>
      <c r="I35" s="619"/>
      <c r="J35" s="619"/>
      <c r="K35" s="619"/>
      <c r="L35" s="619"/>
      <c r="M35" s="619"/>
      <c r="N35" s="619"/>
      <c r="O35" s="619"/>
      <c r="P35" s="619"/>
      <c r="Q35" s="620"/>
      <c r="R35" s="621">
        <v>906520</v>
      </c>
      <c r="S35" s="622"/>
      <c r="T35" s="622"/>
      <c r="U35" s="622"/>
      <c r="V35" s="622"/>
      <c r="W35" s="622"/>
      <c r="X35" s="622"/>
      <c r="Y35" s="623"/>
      <c r="Z35" s="659">
        <v>2.5</v>
      </c>
      <c r="AA35" s="659"/>
      <c r="AB35" s="659"/>
      <c r="AC35" s="659"/>
      <c r="AD35" s="660" t="s">
        <v>233</v>
      </c>
      <c r="AE35" s="660"/>
      <c r="AF35" s="660"/>
      <c r="AG35" s="660"/>
      <c r="AH35" s="660"/>
      <c r="AI35" s="660"/>
      <c r="AJ35" s="660"/>
      <c r="AK35" s="660"/>
      <c r="AL35" s="624" t="s">
        <v>233</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246210</v>
      </c>
      <c r="CS35" s="634"/>
      <c r="CT35" s="634"/>
      <c r="CU35" s="634"/>
      <c r="CV35" s="634"/>
      <c r="CW35" s="634"/>
      <c r="CX35" s="634"/>
      <c r="CY35" s="635"/>
      <c r="CZ35" s="624">
        <v>0.7</v>
      </c>
      <c r="DA35" s="636"/>
      <c r="DB35" s="636"/>
      <c r="DC35" s="637"/>
      <c r="DD35" s="627">
        <v>188405</v>
      </c>
      <c r="DE35" s="634"/>
      <c r="DF35" s="634"/>
      <c r="DG35" s="634"/>
      <c r="DH35" s="634"/>
      <c r="DI35" s="634"/>
      <c r="DJ35" s="634"/>
      <c r="DK35" s="635"/>
      <c r="DL35" s="627">
        <v>173060</v>
      </c>
      <c r="DM35" s="634"/>
      <c r="DN35" s="634"/>
      <c r="DO35" s="634"/>
      <c r="DP35" s="634"/>
      <c r="DQ35" s="634"/>
      <c r="DR35" s="634"/>
      <c r="DS35" s="634"/>
      <c r="DT35" s="634"/>
      <c r="DU35" s="634"/>
      <c r="DV35" s="635"/>
      <c r="DW35" s="624">
        <v>1</v>
      </c>
      <c r="DX35" s="636"/>
      <c r="DY35" s="636"/>
      <c r="DZ35" s="636"/>
      <c r="EA35" s="636"/>
      <c r="EB35" s="636"/>
      <c r="EC35" s="648"/>
    </row>
    <row r="36" spans="2:133" ht="11.25" customHeight="1">
      <c r="B36" s="618" t="s">
        <v>327</v>
      </c>
      <c r="C36" s="619"/>
      <c r="D36" s="619"/>
      <c r="E36" s="619"/>
      <c r="F36" s="619"/>
      <c r="G36" s="619"/>
      <c r="H36" s="619"/>
      <c r="I36" s="619"/>
      <c r="J36" s="619"/>
      <c r="K36" s="619"/>
      <c r="L36" s="619"/>
      <c r="M36" s="619"/>
      <c r="N36" s="619"/>
      <c r="O36" s="619"/>
      <c r="P36" s="619"/>
      <c r="Q36" s="620"/>
      <c r="R36" s="621">
        <v>500572</v>
      </c>
      <c r="S36" s="622"/>
      <c r="T36" s="622"/>
      <c r="U36" s="622"/>
      <c r="V36" s="622"/>
      <c r="W36" s="622"/>
      <c r="X36" s="622"/>
      <c r="Y36" s="623"/>
      <c r="Z36" s="659">
        <v>1.4</v>
      </c>
      <c r="AA36" s="659"/>
      <c r="AB36" s="659"/>
      <c r="AC36" s="659"/>
      <c r="AD36" s="660" t="s">
        <v>233</v>
      </c>
      <c r="AE36" s="660"/>
      <c r="AF36" s="660"/>
      <c r="AG36" s="660"/>
      <c r="AH36" s="660"/>
      <c r="AI36" s="660"/>
      <c r="AJ36" s="660"/>
      <c r="AK36" s="660"/>
      <c r="AL36" s="624" t="s">
        <v>239</v>
      </c>
      <c r="AM36" s="625"/>
      <c r="AN36" s="625"/>
      <c r="AO36" s="661"/>
      <c r="AP36" s="222"/>
      <c r="AQ36" s="670" t="s">
        <v>328</v>
      </c>
      <c r="AR36" s="671"/>
      <c r="AS36" s="671"/>
      <c r="AT36" s="671"/>
      <c r="AU36" s="671"/>
      <c r="AV36" s="671"/>
      <c r="AW36" s="671"/>
      <c r="AX36" s="671"/>
      <c r="AY36" s="672"/>
      <c r="AZ36" s="676">
        <v>3333386</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106938</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4385708</v>
      </c>
      <c r="CS36" s="622"/>
      <c r="CT36" s="622"/>
      <c r="CU36" s="622"/>
      <c r="CV36" s="622"/>
      <c r="CW36" s="622"/>
      <c r="CX36" s="622"/>
      <c r="CY36" s="623"/>
      <c r="CZ36" s="624">
        <v>12.7</v>
      </c>
      <c r="DA36" s="636"/>
      <c r="DB36" s="636"/>
      <c r="DC36" s="637"/>
      <c r="DD36" s="627">
        <v>3487291</v>
      </c>
      <c r="DE36" s="622"/>
      <c r="DF36" s="622"/>
      <c r="DG36" s="622"/>
      <c r="DH36" s="622"/>
      <c r="DI36" s="622"/>
      <c r="DJ36" s="622"/>
      <c r="DK36" s="623"/>
      <c r="DL36" s="627">
        <v>1546127</v>
      </c>
      <c r="DM36" s="622"/>
      <c r="DN36" s="622"/>
      <c r="DO36" s="622"/>
      <c r="DP36" s="622"/>
      <c r="DQ36" s="622"/>
      <c r="DR36" s="622"/>
      <c r="DS36" s="622"/>
      <c r="DT36" s="622"/>
      <c r="DU36" s="622"/>
      <c r="DV36" s="623"/>
      <c r="DW36" s="624">
        <v>8.6999999999999993</v>
      </c>
      <c r="DX36" s="636"/>
      <c r="DY36" s="636"/>
      <c r="DZ36" s="636"/>
      <c r="EA36" s="636"/>
      <c r="EB36" s="636"/>
      <c r="EC36" s="648"/>
    </row>
    <row r="37" spans="2:133" ht="11.25" customHeight="1">
      <c r="B37" s="618" t="s">
        <v>331</v>
      </c>
      <c r="C37" s="619"/>
      <c r="D37" s="619"/>
      <c r="E37" s="619"/>
      <c r="F37" s="619"/>
      <c r="G37" s="619"/>
      <c r="H37" s="619"/>
      <c r="I37" s="619"/>
      <c r="J37" s="619"/>
      <c r="K37" s="619"/>
      <c r="L37" s="619"/>
      <c r="M37" s="619"/>
      <c r="N37" s="619"/>
      <c r="O37" s="619"/>
      <c r="P37" s="619"/>
      <c r="Q37" s="620"/>
      <c r="R37" s="621">
        <v>502921</v>
      </c>
      <c r="S37" s="622"/>
      <c r="T37" s="622"/>
      <c r="U37" s="622"/>
      <c r="V37" s="622"/>
      <c r="W37" s="622"/>
      <c r="X37" s="622"/>
      <c r="Y37" s="623"/>
      <c r="Z37" s="659">
        <v>1.4</v>
      </c>
      <c r="AA37" s="659"/>
      <c r="AB37" s="659"/>
      <c r="AC37" s="659"/>
      <c r="AD37" s="660">
        <v>7310</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680000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-36585</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1146545</v>
      </c>
      <c r="CS37" s="634"/>
      <c r="CT37" s="634"/>
      <c r="CU37" s="634"/>
      <c r="CV37" s="634"/>
      <c r="CW37" s="634"/>
      <c r="CX37" s="634"/>
      <c r="CY37" s="635"/>
      <c r="CZ37" s="624">
        <v>3.3</v>
      </c>
      <c r="DA37" s="636"/>
      <c r="DB37" s="636"/>
      <c r="DC37" s="637"/>
      <c r="DD37" s="627">
        <v>1146545</v>
      </c>
      <c r="DE37" s="634"/>
      <c r="DF37" s="634"/>
      <c r="DG37" s="634"/>
      <c r="DH37" s="634"/>
      <c r="DI37" s="634"/>
      <c r="DJ37" s="634"/>
      <c r="DK37" s="635"/>
      <c r="DL37" s="627">
        <v>927899</v>
      </c>
      <c r="DM37" s="634"/>
      <c r="DN37" s="634"/>
      <c r="DO37" s="634"/>
      <c r="DP37" s="634"/>
      <c r="DQ37" s="634"/>
      <c r="DR37" s="634"/>
      <c r="DS37" s="634"/>
      <c r="DT37" s="634"/>
      <c r="DU37" s="634"/>
      <c r="DV37" s="635"/>
      <c r="DW37" s="624">
        <v>5.2</v>
      </c>
      <c r="DX37" s="636"/>
      <c r="DY37" s="636"/>
      <c r="DZ37" s="636"/>
      <c r="EA37" s="636"/>
      <c r="EB37" s="636"/>
      <c r="EC37" s="648"/>
    </row>
    <row r="38" spans="2:133" ht="11.25" customHeight="1">
      <c r="B38" s="618" t="s">
        <v>335</v>
      </c>
      <c r="C38" s="619"/>
      <c r="D38" s="619"/>
      <c r="E38" s="619"/>
      <c r="F38" s="619"/>
      <c r="G38" s="619"/>
      <c r="H38" s="619"/>
      <c r="I38" s="619"/>
      <c r="J38" s="619"/>
      <c r="K38" s="619"/>
      <c r="L38" s="619"/>
      <c r="M38" s="619"/>
      <c r="N38" s="619"/>
      <c r="O38" s="619"/>
      <c r="P38" s="619"/>
      <c r="Q38" s="620"/>
      <c r="R38" s="621">
        <v>2680476</v>
      </c>
      <c r="S38" s="622"/>
      <c r="T38" s="622"/>
      <c r="U38" s="622"/>
      <c r="V38" s="622"/>
      <c r="W38" s="622"/>
      <c r="X38" s="622"/>
      <c r="Y38" s="623"/>
      <c r="Z38" s="659">
        <v>7.5</v>
      </c>
      <c r="AA38" s="659"/>
      <c r="AB38" s="659"/>
      <c r="AC38" s="659"/>
      <c r="AD38" s="660" t="s">
        <v>233</v>
      </c>
      <c r="AE38" s="660"/>
      <c r="AF38" s="660"/>
      <c r="AG38" s="660"/>
      <c r="AH38" s="660"/>
      <c r="AI38" s="660"/>
      <c r="AJ38" s="660"/>
      <c r="AK38" s="660"/>
      <c r="AL38" s="624" t="s">
        <v>233</v>
      </c>
      <c r="AM38" s="625"/>
      <c r="AN38" s="625"/>
      <c r="AO38" s="661"/>
      <c r="AQ38" s="654" t="s">
        <v>336</v>
      </c>
      <c r="AR38" s="655"/>
      <c r="AS38" s="655"/>
      <c r="AT38" s="655"/>
      <c r="AU38" s="655"/>
      <c r="AV38" s="655"/>
      <c r="AW38" s="655"/>
      <c r="AX38" s="655"/>
      <c r="AY38" s="656"/>
      <c r="AZ38" s="621">
        <v>332075</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6703</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2321311</v>
      </c>
      <c r="CS38" s="622"/>
      <c r="CT38" s="622"/>
      <c r="CU38" s="622"/>
      <c r="CV38" s="622"/>
      <c r="CW38" s="622"/>
      <c r="CX38" s="622"/>
      <c r="CY38" s="623"/>
      <c r="CZ38" s="624">
        <v>6.7</v>
      </c>
      <c r="DA38" s="636"/>
      <c r="DB38" s="636"/>
      <c r="DC38" s="637"/>
      <c r="DD38" s="627">
        <v>1806316</v>
      </c>
      <c r="DE38" s="622"/>
      <c r="DF38" s="622"/>
      <c r="DG38" s="622"/>
      <c r="DH38" s="622"/>
      <c r="DI38" s="622"/>
      <c r="DJ38" s="622"/>
      <c r="DK38" s="623"/>
      <c r="DL38" s="627">
        <v>1614190</v>
      </c>
      <c r="DM38" s="622"/>
      <c r="DN38" s="622"/>
      <c r="DO38" s="622"/>
      <c r="DP38" s="622"/>
      <c r="DQ38" s="622"/>
      <c r="DR38" s="622"/>
      <c r="DS38" s="622"/>
      <c r="DT38" s="622"/>
      <c r="DU38" s="622"/>
      <c r="DV38" s="623"/>
      <c r="DW38" s="624">
        <v>9</v>
      </c>
      <c r="DX38" s="636"/>
      <c r="DY38" s="636"/>
      <c r="DZ38" s="636"/>
      <c r="EA38" s="636"/>
      <c r="EB38" s="636"/>
      <c r="EC38" s="648"/>
    </row>
    <row r="39" spans="2:133" ht="11.25" customHeight="1">
      <c r="B39" s="618" t="s">
        <v>339</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233</v>
      </c>
      <c r="AE39" s="660"/>
      <c r="AF39" s="660"/>
      <c r="AG39" s="660"/>
      <c r="AH39" s="660"/>
      <c r="AI39" s="660"/>
      <c r="AJ39" s="660"/>
      <c r="AK39" s="660"/>
      <c r="AL39" s="624" t="s">
        <v>239</v>
      </c>
      <c r="AM39" s="625"/>
      <c r="AN39" s="625"/>
      <c r="AO39" s="661"/>
      <c r="AQ39" s="654" t="s">
        <v>340</v>
      </c>
      <c r="AR39" s="655"/>
      <c r="AS39" s="655"/>
      <c r="AT39" s="655"/>
      <c r="AU39" s="655"/>
      <c r="AV39" s="655"/>
      <c r="AW39" s="655"/>
      <c r="AX39" s="655"/>
      <c r="AY39" s="656"/>
      <c r="AZ39" s="621">
        <v>79059</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9798</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1123078</v>
      </c>
      <c r="CS39" s="634"/>
      <c r="CT39" s="634"/>
      <c r="CU39" s="634"/>
      <c r="CV39" s="634"/>
      <c r="CW39" s="634"/>
      <c r="CX39" s="634"/>
      <c r="CY39" s="635"/>
      <c r="CZ39" s="624">
        <v>3.3</v>
      </c>
      <c r="DA39" s="636"/>
      <c r="DB39" s="636"/>
      <c r="DC39" s="637"/>
      <c r="DD39" s="627">
        <v>1033947</v>
      </c>
      <c r="DE39" s="634"/>
      <c r="DF39" s="634"/>
      <c r="DG39" s="634"/>
      <c r="DH39" s="634"/>
      <c r="DI39" s="634"/>
      <c r="DJ39" s="634"/>
      <c r="DK39" s="635"/>
      <c r="DL39" s="627" t="s">
        <v>233</v>
      </c>
      <c r="DM39" s="634"/>
      <c r="DN39" s="634"/>
      <c r="DO39" s="634"/>
      <c r="DP39" s="634"/>
      <c r="DQ39" s="634"/>
      <c r="DR39" s="634"/>
      <c r="DS39" s="634"/>
      <c r="DT39" s="634"/>
      <c r="DU39" s="634"/>
      <c r="DV39" s="635"/>
      <c r="DW39" s="624" t="s">
        <v>233</v>
      </c>
      <c r="DX39" s="636"/>
      <c r="DY39" s="636"/>
      <c r="DZ39" s="636"/>
      <c r="EA39" s="636"/>
      <c r="EB39" s="636"/>
      <c r="EC39" s="648"/>
    </row>
    <row r="40" spans="2:133" ht="11.25" customHeight="1">
      <c r="B40" s="618" t="s">
        <v>343</v>
      </c>
      <c r="C40" s="619"/>
      <c r="D40" s="619"/>
      <c r="E40" s="619"/>
      <c r="F40" s="619"/>
      <c r="G40" s="619"/>
      <c r="H40" s="619"/>
      <c r="I40" s="619"/>
      <c r="J40" s="619"/>
      <c r="K40" s="619"/>
      <c r="L40" s="619"/>
      <c r="M40" s="619"/>
      <c r="N40" s="619"/>
      <c r="O40" s="619"/>
      <c r="P40" s="619"/>
      <c r="Q40" s="620"/>
      <c r="R40" s="621">
        <v>175476</v>
      </c>
      <c r="S40" s="622"/>
      <c r="T40" s="622"/>
      <c r="U40" s="622"/>
      <c r="V40" s="622"/>
      <c r="W40" s="622"/>
      <c r="X40" s="622"/>
      <c r="Y40" s="623"/>
      <c r="Z40" s="659">
        <v>0.5</v>
      </c>
      <c r="AA40" s="659"/>
      <c r="AB40" s="659"/>
      <c r="AC40" s="659"/>
      <c r="AD40" s="660" t="s">
        <v>239</v>
      </c>
      <c r="AE40" s="660"/>
      <c r="AF40" s="660"/>
      <c r="AG40" s="660"/>
      <c r="AH40" s="660"/>
      <c r="AI40" s="660"/>
      <c r="AJ40" s="660"/>
      <c r="AK40" s="660"/>
      <c r="AL40" s="624" t="s">
        <v>239</v>
      </c>
      <c r="AM40" s="625"/>
      <c r="AN40" s="625"/>
      <c r="AO40" s="661"/>
      <c r="AQ40" s="654" t="s">
        <v>344</v>
      </c>
      <c r="AR40" s="655"/>
      <c r="AS40" s="655"/>
      <c r="AT40" s="655"/>
      <c r="AU40" s="655"/>
      <c r="AV40" s="655"/>
      <c r="AW40" s="655"/>
      <c r="AX40" s="655"/>
      <c r="AY40" s="656"/>
      <c r="AZ40" s="621" t="s">
        <v>239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72</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351869</v>
      </c>
      <c r="CS40" s="622"/>
      <c r="CT40" s="622"/>
      <c r="CU40" s="622"/>
      <c r="CV40" s="622"/>
      <c r="CW40" s="622"/>
      <c r="CX40" s="622"/>
      <c r="CY40" s="623"/>
      <c r="CZ40" s="624">
        <v>1</v>
      </c>
      <c r="DA40" s="636"/>
      <c r="DB40" s="636"/>
      <c r="DC40" s="637"/>
      <c r="DD40" s="627">
        <v>87069</v>
      </c>
      <c r="DE40" s="622"/>
      <c r="DF40" s="622"/>
      <c r="DG40" s="622"/>
      <c r="DH40" s="622"/>
      <c r="DI40" s="622"/>
      <c r="DJ40" s="622"/>
      <c r="DK40" s="623"/>
      <c r="DL40" s="627">
        <v>87069</v>
      </c>
      <c r="DM40" s="622"/>
      <c r="DN40" s="622"/>
      <c r="DO40" s="622"/>
      <c r="DP40" s="622"/>
      <c r="DQ40" s="622"/>
      <c r="DR40" s="622"/>
      <c r="DS40" s="622"/>
      <c r="DT40" s="622"/>
      <c r="DU40" s="622"/>
      <c r="DV40" s="623"/>
      <c r="DW40" s="624">
        <v>0.5</v>
      </c>
      <c r="DX40" s="636"/>
      <c r="DY40" s="636"/>
      <c r="DZ40" s="636"/>
      <c r="EA40" s="636"/>
      <c r="EB40" s="636"/>
      <c r="EC40" s="648"/>
    </row>
    <row r="41" spans="2:133" ht="11.25" customHeight="1">
      <c r="B41" s="602" t="s">
        <v>348</v>
      </c>
      <c r="C41" s="603"/>
      <c r="D41" s="603"/>
      <c r="E41" s="603"/>
      <c r="F41" s="603"/>
      <c r="G41" s="603"/>
      <c r="H41" s="603"/>
      <c r="I41" s="603"/>
      <c r="J41" s="603"/>
      <c r="K41" s="603"/>
      <c r="L41" s="603"/>
      <c r="M41" s="603"/>
      <c r="N41" s="603"/>
      <c r="O41" s="603"/>
      <c r="P41" s="603"/>
      <c r="Q41" s="604"/>
      <c r="R41" s="605">
        <v>35603725</v>
      </c>
      <c r="S41" s="646"/>
      <c r="T41" s="646"/>
      <c r="U41" s="646"/>
      <c r="V41" s="646"/>
      <c r="W41" s="646"/>
      <c r="X41" s="646"/>
      <c r="Y41" s="649"/>
      <c r="Z41" s="650">
        <v>100</v>
      </c>
      <c r="AA41" s="650"/>
      <c r="AB41" s="650"/>
      <c r="AC41" s="650"/>
      <c r="AD41" s="651">
        <v>17689563</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613667</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233</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233</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352</v>
      </c>
      <c r="AR42" s="667"/>
      <c r="AS42" s="667"/>
      <c r="AT42" s="667"/>
      <c r="AU42" s="667"/>
      <c r="AV42" s="667"/>
      <c r="AW42" s="667"/>
      <c r="AX42" s="667"/>
      <c r="AY42" s="668"/>
      <c r="AZ42" s="605">
        <v>1628585</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362</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3302302</v>
      </c>
      <c r="CS42" s="634"/>
      <c r="CT42" s="634"/>
      <c r="CU42" s="634"/>
      <c r="CV42" s="634"/>
      <c r="CW42" s="634"/>
      <c r="CX42" s="634"/>
      <c r="CY42" s="635"/>
      <c r="CZ42" s="624">
        <v>9.6</v>
      </c>
      <c r="DA42" s="636"/>
      <c r="DB42" s="636"/>
      <c r="DC42" s="637"/>
      <c r="DD42" s="627">
        <v>96975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355</v>
      </c>
      <c r="CD43" s="618" t="s">
        <v>356</v>
      </c>
      <c r="CE43" s="619"/>
      <c r="CF43" s="619"/>
      <c r="CG43" s="619"/>
      <c r="CH43" s="619"/>
      <c r="CI43" s="619"/>
      <c r="CJ43" s="619"/>
      <c r="CK43" s="619"/>
      <c r="CL43" s="619"/>
      <c r="CM43" s="619"/>
      <c r="CN43" s="619"/>
      <c r="CO43" s="619"/>
      <c r="CP43" s="619"/>
      <c r="CQ43" s="620"/>
      <c r="CR43" s="621">
        <v>34884</v>
      </c>
      <c r="CS43" s="634"/>
      <c r="CT43" s="634"/>
      <c r="CU43" s="634"/>
      <c r="CV43" s="634"/>
      <c r="CW43" s="634"/>
      <c r="CX43" s="634"/>
      <c r="CY43" s="635"/>
      <c r="CZ43" s="624">
        <v>0.1</v>
      </c>
      <c r="DA43" s="636"/>
      <c r="DB43" s="636"/>
      <c r="DC43" s="637"/>
      <c r="DD43" s="627">
        <v>17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3024918</v>
      </c>
      <c r="CS44" s="622"/>
      <c r="CT44" s="622"/>
      <c r="CU44" s="622"/>
      <c r="CV44" s="622"/>
      <c r="CW44" s="622"/>
      <c r="CX44" s="622"/>
      <c r="CY44" s="623"/>
      <c r="CZ44" s="624">
        <v>8.8000000000000007</v>
      </c>
      <c r="DA44" s="625"/>
      <c r="DB44" s="625"/>
      <c r="DC44" s="626"/>
      <c r="DD44" s="627">
        <v>52693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2060948</v>
      </c>
      <c r="CS45" s="634"/>
      <c r="CT45" s="634"/>
      <c r="CU45" s="634"/>
      <c r="CV45" s="634"/>
      <c r="CW45" s="634"/>
      <c r="CX45" s="634"/>
      <c r="CY45" s="635"/>
      <c r="CZ45" s="624">
        <v>6</v>
      </c>
      <c r="DA45" s="636"/>
      <c r="DB45" s="636"/>
      <c r="DC45" s="637"/>
      <c r="DD45" s="627">
        <v>23265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361</v>
      </c>
      <c r="CG46" s="619"/>
      <c r="CH46" s="619"/>
      <c r="CI46" s="619"/>
      <c r="CJ46" s="619"/>
      <c r="CK46" s="619"/>
      <c r="CL46" s="619"/>
      <c r="CM46" s="619"/>
      <c r="CN46" s="619"/>
      <c r="CO46" s="619"/>
      <c r="CP46" s="619"/>
      <c r="CQ46" s="620"/>
      <c r="CR46" s="621">
        <v>869854</v>
      </c>
      <c r="CS46" s="622"/>
      <c r="CT46" s="622"/>
      <c r="CU46" s="622"/>
      <c r="CV46" s="622"/>
      <c r="CW46" s="622"/>
      <c r="CX46" s="622"/>
      <c r="CY46" s="623"/>
      <c r="CZ46" s="624">
        <v>2.5</v>
      </c>
      <c r="DA46" s="625"/>
      <c r="DB46" s="625"/>
      <c r="DC46" s="626"/>
      <c r="DD46" s="627">
        <v>23412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362</v>
      </c>
      <c r="CG47" s="619"/>
      <c r="CH47" s="619"/>
      <c r="CI47" s="619"/>
      <c r="CJ47" s="619"/>
      <c r="CK47" s="619"/>
      <c r="CL47" s="619"/>
      <c r="CM47" s="619"/>
      <c r="CN47" s="619"/>
      <c r="CO47" s="619"/>
      <c r="CP47" s="619"/>
      <c r="CQ47" s="620"/>
      <c r="CR47" s="621">
        <v>277384</v>
      </c>
      <c r="CS47" s="634"/>
      <c r="CT47" s="634"/>
      <c r="CU47" s="634"/>
      <c r="CV47" s="634"/>
      <c r="CW47" s="634"/>
      <c r="CX47" s="634"/>
      <c r="CY47" s="635"/>
      <c r="CZ47" s="624">
        <v>0.8</v>
      </c>
      <c r="DA47" s="636"/>
      <c r="DB47" s="636"/>
      <c r="DC47" s="637"/>
      <c r="DD47" s="627">
        <v>44282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363</v>
      </c>
      <c r="CG48" s="619"/>
      <c r="CH48" s="619"/>
      <c r="CI48" s="619"/>
      <c r="CJ48" s="619"/>
      <c r="CK48" s="619"/>
      <c r="CL48" s="619"/>
      <c r="CM48" s="619"/>
      <c r="CN48" s="619"/>
      <c r="CO48" s="619"/>
      <c r="CP48" s="619"/>
      <c r="CQ48" s="620"/>
      <c r="CR48" s="621" t="s">
        <v>233</v>
      </c>
      <c r="CS48" s="622"/>
      <c r="CT48" s="622"/>
      <c r="CU48" s="622"/>
      <c r="CV48" s="622"/>
      <c r="CW48" s="622"/>
      <c r="CX48" s="622"/>
      <c r="CY48" s="623"/>
      <c r="CZ48" s="624" t="s">
        <v>233</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364</v>
      </c>
      <c r="CE49" s="603"/>
      <c r="CF49" s="603"/>
      <c r="CG49" s="603"/>
      <c r="CH49" s="603"/>
      <c r="CI49" s="603"/>
      <c r="CJ49" s="603"/>
      <c r="CK49" s="603"/>
      <c r="CL49" s="603"/>
      <c r="CM49" s="603"/>
      <c r="CN49" s="603"/>
      <c r="CO49" s="603"/>
      <c r="CP49" s="603"/>
      <c r="CQ49" s="604"/>
      <c r="CR49" s="605">
        <v>34472453</v>
      </c>
      <c r="CS49" s="606"/>
      <c r="CT49" s="606"/>
      <c r="CU49" s="606"/>
      <c r="CV49" s="606"/>
      <c r="CW49" s="606"/>
      <c r="CX49" s="606"/>
      <c r="CY49" s="607"/>
      <c r="CZ49" s="608">
        <v>100</v>
      </c>
      <c r="DA49" s="609"/>
      <c r="DB49" s="609"/>
      <c r="DC49" s="610"/>
      <c r="DD49" s="611">
        <v>20413477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t7yRXccpqpmmnpIvkXTpo+qXNyU7dTRj3bQqvU21VrODAjdZevOlhNpgEpXTvRU60c6oIdQ4qZc04nSVRZiLg==" saltValue="s+QaykDS3mnVITJB8Das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387</v>
      </c>
      <c r="C7" s="1048"/>
      <c r="D7" s="1048"/>
      <c r="E7" s="1048"/>
      <c r="F7" s="1048"/>
      <c r="G7" s="1048"/>
      <c r="H7" s="1048"/>
      <c r="I7" s="1048"/>
      <c r="J7" s="1048"/>
      <c r="K7" s="1048"/>
      <c r="L7" s="1048"/>
      <c r="M7" s="1048"/>
      <c r="N7" s="1048"/>
      <c r="O7" s="1048"/>
      <c r="P7" s="1049"/>
      <c r="Q7" s="1102">
        <v>35604</v>
      </c>
      <c r="R7" s="1103"/>
      <c r="S7" s="1103"/>
      <c r="T7" s="1103"/>
      <c r="U7" s="1103"/>
      <c r="V7" s="1103">
        <v>34472</v>
      </c>
      <c r="W7" s="1103"/>
      <c r="X7" s="1103"/>
      <c r="Y7" s="1103"/>
      <c r="Z7" s="1103"/>
      <c r="AA7" s="1103">
        <v>1131</v>
      </c>
      <c r="AB7" s="1103"/>
      <c r="AC7" s="1103"/>
      <c r="AD7" s="1103"/>
      <c r="AE7" s="1104"/>
      <c r="AF7" s="1105">
        <v>980</v>
      </c>
      <c r="AG7" s="1106"/>
      <c r="AH7" s="1106"/>
      <c r="AI7" s="1106"/>
      <c r="AJ7" s="1107"/>
      <c r="AK7" s="1108">
        <v>0</v>
      </c>
      <c r="AL7" s="1109"/>
      <c r="AM7" s="1109"/>
      <c r="AN7" s="1109"/>
      <c r="AO7" s="1109"/>
      <c r="AP7" s="1109">
        <v>42330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599</v>
      </c>
      <c r="BS7" s="1099" t="s">
        <v>590</v>
      </c>
      <c r="BT7" s="1100"/>
      <c r="BU7" s="1100"/>
      <c r="BV7" s="1100"/>
      <c r="BW7" s="1100"/>
      <c r="BX7" s="1100"/>
      <c r="BY7" s="1100"/>
      <c r="BZ7" s="1100"/>
      <c r="CA7" s="1100"/>
      <c r="CB7" s="1100"/>
      <c r="CC7" s="1100"/>
      <c r="CD7" s="1100"/>
      <c r="CE7" s="1100"/>
      <c r="CF7" s="1100"/>
      <c r="CG7" s="1112"/>
      <c r="CH7" s="1096">
        <v>-8</v>
      </c>
      <c r="CI7" s="1097"/>
      <c r="CJ7" s="1097"/>
      <c r="CK7" s="1097"/>
      <c r="CL7" s="1098"/>
      <c r="CM7" s="1096">
        <v>358</v>
      </c>
      <c r="CN7" s="1097"/>
      <c r="CO7" s="1097"/>
      <c r="CP7" s="1097"/>
      <c r="CQ7" s="1098"/>
      <c r="CR7" s="1096">
        <v>30</v>
      </c>
      <c r="CS7" s="1097"/>
      <c r="CT7" s="1097"/>
      <c r="CU7" s="1097"/>
      <c r="CV7" s="1098"/>
      <c r="CW7" s="1096" t="s">
        <v>591</v>
      </c>
      <c r="CX7" s="1097"/>
      <c r="CY7" s="1097"/>
      <c r="CZ7" s="1097"/>
      <c r="DA7" s="1098"/>
      <c r="DB7" s="1096" t="s">
        <v>591</v>
      </c>
      <c r="DC7" s="1097"/>
      <c r="DD7" s="1097"/>
      <c r="DE7" s="1097"/>
      <c r="DF7" s="1098"/>
      <c r="DG7" s="1096" t="s">
        <v>591</v>
      </c>
      <c r="DH7" s="1097"/>
      <c r="DI7" s="1097"/>
      <c r="DJ7" s="1097"/>
      <c r="DK7" s="1098"/>
      <c r="DL7" s="1096">
        <v>240</v>
      </c>
      <c r="DM7" s="1097"/>
      <c r="DN7" s="1097"/>
      <c r="DO7" s="1097"/>
      <c r="DP7" s="1098"/>
      <c r="DQ7" s="1096">
        <v>24</v>
      </c>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592</v>
      </c>
      <c r="BT8" s="993"/>
      <c r="BU8" s="993"/>
      <c r="BV8" s="993"/>
      <c r="BW8" s="993"/>
      <c r="BX8" s="993"/>
      <c r="BY8" s="993"/>
      <c r="BZ8" s="993"/>
      <c r="CA8" s="993"/>
      <c r="CB8" s="993"/>
      <c r="CC8" s="993"/>
      <c r="CD8" s="993"/>
      <c r="CE8" s="993"/>
      <c r="CF8" s="993"/>
      <c r="CG8" s="1014"/>
      <c r="CH8" s="989">
        <v>-1</v>
      </c>
      <c r="CI8" s="990"/>
      <c r="CJ8" s="990"/>
      <c r="CK8" s="990"/>
      <c r="CL8" s="991"/>
      <c r="CM8" s="989">
        <v>60</v>
      </c>
      <c r="CN8" s="990"/>
      <c r="CO8" s="990"/>
      <c r="CP8" s="990"/>
      <c r="CQ8" s="991"/>
      <c r="CR8" s="989">
        <v>30</v>
      </c>
      <c r="CS8" s="990"/>
      <c r="CT8" s="990"/>
      <c r="CU8" s="990"/>
      <c r="CV8" s="991"/>
      <c r="CW8" s="989">
        <v>36</v>
      </c>
      <c r="CX8" s="990"/>
      <c r="CY8" s="990"/>
      <c r="CZ8" s="990"/>
      <c r="DA8" s="991"/>
      <c r="DB8" s="989" t="s">
        <v>591</v>
      </c>
      <c r="DC8" s="990"/>
      <c r="DD8" s="990"/>
      <c r="DE8" s="990"/>
      <c r="DF8" s="991"/>
      <c r="DG8" s="989" t="s">
        <v>591</v>
      </c>
      <c r="DH8" s="990"/>
      <c r="DI8" s="990"/>
      <c r="DJ8" s="990"/>
      <c r="DK8" s="991"/>
      <c r="DL8" s="989" t="s">
        <v>591</v>
      </c>
      <c r="DM8" s="990"/>
      <c r="DN8" s="990"/>
      <c r="DO8" s="990"/>
      <c r="DP8" s="991"/>
      <c r="DQ8" s="989" t="s">
        <v>591</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593</v>
      </c>
      <c r="BT9" s="993"/>
      <c r="BU9" s="993"/>
      <c r="BV9" s="993"/>
      <c r="BW9" s="993"/>
      <c r="BX9" s="993"/>
      <c r="BY9" s="993"/>
      <c r="BZ9" s="993"/>
      <c r="CA9" s="993"/>
      <c r="CB9" s="993"/>
      <c r="CC9" s="993"/>
      <c r="CD9" s="993"/>
      <c r="CE9" s="993"/>
      <c r="CF9" s="993"/>
      <c r="CG9" s="1014"/>
      <c r="CH9" s="989">
        <v>-5</v>
      </c>
      <c r="CI9" s="990"/>
      <c r="CJ9" s="990"/>
      <c r="CK9" s="990"/>
      <c r="CL9" s="991"/>
      <c r="CM9" s="989">
        <v>29</v>
      </c>
      <c r="CN9" s="990"/>
      <c r="CO9" s="990"/>
      <c r="CP9" s="990"/>
      <c r="CQ9" s="991"/>
      <c r="CR9" s="989">
        <v>5</v>
      </c>
      <c r="CS9" s="990"/>
      <c r="CT9" s="990"/>
      <c r="CU9" s="990"/>
      <c r="CV9" s="991"/>
      <c r="CW9" s="989" t="s">
        <v>591</v>
      </c>
      <c r="CX9" s="990"/>
      <c r="CY9" s="990"/>
      <c r="CZ9" s="990"/>
      <c r="DA9" s="991"/>
      <c r="DB9" s="989" t="s">
        <v>591</v>
      </c>
      <c r="DC9" s="990"/>
      <c r="DD9" s="990"/>
      <c r="DE9" s="990"/>
      <c r="DF9" s="991"/>
      <c r="DG9" s="989" t="s">
        <v>591</v>
      </c>
      <c r="DH9" s="990"/>
      <c r="DI9" s="990"/>
      <c r="DJ9" s="990"/>
      <c r="DK9" s="991"/>
      <c r="DL9" s="989" t="s">
        <v>591</v>
      </c>
      <c r="DM9" s="990"/>
      <c r="DN9" s="990"/>
      <c r="DO9" s="990"/>
      <c r="DP9" s="991"/>
      <c r="DQ9" s="989" t="s">
        <v>591</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594</v>
      </c>
      <c r="BT10" s="993"/>
      <c r="BU10" s="993"/>
      <c r="BV10" s="993"/>
      <c r="BW10" s="993"/>
      <c r="BX10" s="993"/>
      <c r="BY10" s="993"/>
      <c r="BZ10" s="993"/>
      <c r="CA10" s="993"/>
      <c r="CB10" s="993"/>
      <c r="CC10" s="993"/>
      <c r="CD10" s="993"/>
      <c r="CE10" s="993"/>
      <c r="CF10" s="993"/>
      <c r="CG10" s="1014"/>
      <c r="CH10" s="989">
        <v>-13</v>
      </c>
      <c r="CI10" s="990"/>
      <c r="CJ10" s="990"/>
      <c r="CK10" s="990"/>
      <c r="CL10" s="991"/>
      <c r="CM10" s="989">
        <v>-2</v>
      </c>
      <c r="CN10" s="990"/>
      <c r="CO10" s="990"/>
      <c r="CP10" s="990"/>
      <c r="CQ10" s="991"/>
      <c r="CR10" s="989">
        <v>13</v>
      </c>
      <c r="CS10" s="990"/>
      <c r="CT10" s="990"/>
      <c r="CU10" s="990"/>
      <c r="CV10" s="991"/>
      <c r="CW10" s="989" t="s">
        <v>591</v>
      </c>
      <c r="CX10" s="990"/>
      <c r="CY10" s="990"/>
      <c r="CZ10" s="990"/>
      <c r="DA10" s="991"/>
      <c r="DB10" s="989" t="s">
        <v>591</v>
      </c>
      <c r="DC10" s="990"/>
      <c r="DD10" s="990"/>
      <c r="DE10" s="990"/>
      <c r="DF10" s="991"/>
      <c r="DG10" s="989" t="s">
        <v>591</v>
      </c>
      <c r="DH10" s="990"/>
      <c r="DI10" s="990"/>
      <c r="DJ10" s="990"/>
      <c r="DK10" s="991"/>
      <c r="DL10" s="989" t="s">
        <v>591</v>
      </c>
      <c r="DM10" s="990"/>
      <c r="DN10" s="990"/>
      <c r="DO10" s="990"/>
      <c r="DP10" s="991"/>
      <c r="DQ10" s="989" t="s">
        <v>591</v>
      </c>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595</v>
      </c>
      <c r="BT11" s="993"/>
      <c r="BU11" s="993"/>
      <c r="BV11" s="993"/>
      <c r="BW11" s="993"/>
      <c r="BX11" s="993"/>
      <c r="BY11" s="993"/>
      <c r="BZ11" s="993"/>
      <c r="CA11" s="993"/>
      <c r="CB11" s="993"/>
      <c r="CC11" s="993"/>
      <c r="CD11" s="993"/>
      <c r="CE11" s="993"/>
      <c r="CF11" s="993"/>
      <c r="CG11" s="1014"/>
      <c r="CH11" s="989">
        <v>1</v>
      </c>
      <c r="CI11" s="990"/>
      <c r="CJ11" s="990"/>
      <c r="CK11" s="990"/>
      <c r="CL11" s="991"/>
      <c r="CM11" s="989">
        <v>23</v>
      </c>
      <c r="CN11" s="990"/>
      <c r="CO11" s="990"/>
      <c r="CP11" s="990"/>
      <c r="CQ11" s="991"/>
      <c r="CR11" s="989">
        <v>11</v>
      </c>
      <c r="CS11" s="990"/>
      <c r="CT11" s="990"/>
      <c r="CU11" s="990"/>
      <c r="CV11" s="991"/>
      <c r="CW11" s="989" t="s">
        <v>613</v>
      </c>
      <c r="CX11" s="990"/>
      <c r="CY11" s="990"/>
      <c r="CZ11" s="990"/>
      <c r="DA11" s="991"/>
      <c r="DB11" s="989" t="s">
        <v>591</v>
      </c>
      <c r="DC11" s="990"/>
      <c r="DD11" s="990"/>
      <c r="DE11" s="990"/>
      <c r="DF11" s="991"/>
      <c r="DG11" s="989" t="s">
        <v>591</v>
      </c>
      <c r="DH11" s="990"/>
      <c r="DI11" s="990"/>
      <c r="DJ11" s="990"/>
      <c r="DK11" s="991"/>
      <c r="DL11" s="989" t="s">
        <v>591</v>
      </c>
      <c r="DM11" s="990"/>
      <c r="DN11" s="990"/>
      <c r="DO11" s="990"/>
      <c r="DP11" s="991"/>
      <c r="DQ11" s="989" t="s">
        <v>591</v>
      </c>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596</v>
      </c>
      <c r="BT12" s="993"/>
      <c r="BU12" s="993"/>
      <c r="BV12" s="993"/>
      <c r="BW12" s="993"/>
      <c r="BX12" s="993"/>
      <c r="BY12" s="993"/>
      <c r="BZ12" s="993"/>
      <c r="CA12" s="993"/>
      <c r="CB12" s="993"/>
      <c r="CC12" s="993"/>
      <c r="CD12" s="993"/>
      <c r="CE12" s="993"/>
      <c r="CF12" s="993"/>
      <c r="CG12" s="1014"/>
      <c r="CH12" s="989">
        <v>-10</v>
      </c>
      <c r="CI12" s="990"/>
      <c r="CJ12" s="990"/>
      <c r="CK12" s="990"/>
      <c r="CL12" s="991"/>
      <c r="CM12" s="989">
        <v>-13</v>
      </c>
      <c r="CN12" s="990"/>
      <c r="CO12" s="990"/>
      <c r="CP12" s="990"/>
      <c r="CQ12" s="991"/>
      <c r="CR12" s="989">
        <v>3</v>
      </c>
      <c r="CS12" s="990"/>
      <c r="CT12" s="990"/>
      <c r="CU12" s="990"/>
      <c r="CV12" s="991"/>
      <c r="CW12" s="989" t="s">
        <v>591</v>
      </c>
      <c r="CX12" s="990"/>
      <c r="CY12" s="990"/>
      <c r="CZ12" s="990"/>
      <c r="DA12" s="991"/>
      <c r="DB12" s="989" t="s">
        <v>591</v>
      </c>
      <c r="DC12" s="990"/>
      <c r="DD12" s="990"/>
      <c r="DE12" s="990"/>
      <c r="DF12" s="991"/>
      <c r="DG12" s="989" t="s">
        <v>591</v>
      </c>
      <c r="DH12" s="990"/>
      <c r="DI12" s="990"/>
      <c r="DJ12" s="990"/>
      <c r="DK12" s="991"/>
      <c r="DL12" s="989" t="s">
        <v>591</v>
      </c>
      <c r="DM12" s="990"/>
      <c r="DN12" s="990"/>
      <c r="DO12" s="990"/>
      <c r="DP12" s="991"/>
      <c r="DQ12" s="989" t="s">
        <v>591</v>
      </c>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597</v>
      </c>
      <c r="BT13" s="993"/>
      <c r="BU13" s="993"/>
      <c r="BV13" s="993"/>
      <c r="BW13" s="993"/>
      <c r="BX13" s="993"/>
      <c r="BY13" s="993"/>
      <c r="BZ13" s="993"/>
      <c r="CA13" s="993"/>
      <c r="CB13" s="993"/>
      <c r="CC13" s="993"/>
      <c r="CD13" s="993"/>
      <c r="CE13" s="993"/>
      <c r="CF13" s="993"/>
      <c r="CG13" s="1014"/>
      <c r="CH13" s="989">
        <v>0</v>
      </c>
      <c r="CI13" s="990"/>
      <c r="CJ13" s="990"/>
      <c r="CK13" s="990"/>
      <c r="CL13" s="991"/>
      <c r="CM13" s="989">
        <v>197</v>
      </c>
      <c r="CN13" s="990"/>
      <c r="CO13" s="990"/>
      <c r="CP13" s="990"/>
      <c r="CQ13" s="991"/>
      <c r="CR13" s="989">
        <v>12</v>
      </c>
      <c r="CS13" s="990"/>
      <c r="CT13" s="990"/>
      <c r="CU13" s="990"/>
      <c r="CV13" s="991"/>
      <c r="CW13" s="989">
        <v>5</v>
      </c>
      <c r="CX13" s="990"/>
      <c r="CY13" s="990"/>
      <c r="CZ13" s="990"/>
      <c r="DA13" s="991"/>
      <c r="DB13" s="989" t="s">
        <v>591</v>
      </c>
      <c r="DC13" s="990"/>
      <c r="DD13" s="990"/>
      <c r="DE13" s="990"/>
      <c r="DF13" s="991"/>
      <c r="DG13" s="989" t="s">
        <v>591</v>
      </c>
      <c r="DH13" s="990"/>
      <c r="DI13" s="990"/>
      <c r="DJ13" s="990"/>
      <c r="DK13" s="991"/>
      <c r="DL13" s="989" t="s">
        <v>591</v>
      </c>
      <c r="DM13" s="990"/>
      <c r="DN13" s="990"/>
      <c r="DO13" s="990"/>
      <c r="DP13" s="991"/>
      <c r="DQ13" s="989" t="s">
        <v>591</v>
      </c>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598</v>
      </c>
      <c r="BT14" s="993"/>
      <c r="BU14" s="993"/>
      <c r="BV14" s="993"/>
      <c r="BW14" s="993"/>
      <c r="BX14" s="993"/>
      <c r="BY14" s="993"/>
      <c r="BZ14" s="993"/>
      <c r="CA14" s="993"/>
      <c r="CB14" s="993"/>
      <c r="CC14" s="993"/>
      <c r="CD14" s="993"/>
      <c r="CE14" s="993"/>
      <c r="CF14" s="993"/>
      <c r="CG14" s="1014"/>
      <c r="CH14" s="989">
        <v>1</v>
      </c>
      <c r="CI14" s="990"/>
      <c r="CJ14" s="990"/>
      <c r="CK14" s="990"/>
      <c r="CL14" s="991"/>
      <c r="CM14" s="989">
        <v>9</v>
      </c>
      <c r="CN14" s="990"/>
      <c r="CO14" s="990"/>
      <c r="CP14" s="990"/>
      <c r="CQ14" s="991"/>
      <c r="CR14" s="989">
        <v>1</v>
      </c>
      <c r="CS14" s="990"/>
      <c r="CT14" s="990"/>
      <c r="CU14" s="990"/>
      <c r="CV14" s="991"/>
      <c r="CW14" s="989" t="s">
        <v>591</v>
      </c>
      <c r="CX14" s="990"/>
      <c r="CY14" s="990"/>
      <c r="CZ14" s="990"/>
      <c r="DA14" s="991"/>
      <c r="DB14" s="989" t="s">
        <v>591</v>
      </c>
      <c r="DC14" s="990"/>
      <c r="DD14" s="990"/>
      <c r="DE14" s="990"/>
      <c r="DF14" s="991"/>
      <c r="DG14" s="989" t="s">
        <v>591</v>
      </c>
      <c r="DH14" s="990"/>
      <c r="DI14" s="990"/>
      <c r="DJ14" s="990"/>
      <c r="DK14" s="991"/>
      <c r="DL14" s="989" t="s">
        <v>591</v>
      </c>
      <c r="DM14" s="990"/>
      <c r="DN14" s="990"/>
      <c r="DO14" s="990"/>
      <c r="DP14" s="991"/>
      <c r="DQ14" s="989" t="s">
        <v>591</v>
      </c>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389</v>
      </c>
      <c r="B23" s="937" t="s">
        <v>390</v>
      </c>
      <c r="C23" s="938"/>
      <c r="D23" s="938"/>
      <c r="E23" s="938"/>
      <c r="F23" s="938"/>
      <c r="G23" s="938"/>
      <c r="H23" s="938"/>
      <c r="I23" s="938"/>
      <c r="J23" s="938"/>
      <c r="K23" s="938"/>
      <c r="L23" s="938"/>
      <c r="M23" s="938"/>
      <c r="N23" s="938"/>
      <c r="O23" s="938"/>
      <c r="P23" s="948"/>
      <c r="Q23" s="1067">
        <v>35604</v>
      </c>
      <c r="R23" s="1061"/>
      <c r="S23" s="1061"/>
      <c r="T23" s="1061"/>
      <c r="U23" s="1061"/>
      <c r="V23" s="1061">
        <v>34472</v>
      </c>
      <c r="W23" s="1061"/>
      <c r="X23" s="1061"/>
      <c r="Y23" s="1061"/>
      <c r="Z23" s="1061"/>
      <c r="AA23" s="1061">
        <v>1131</v>
      </c>
      <c r="AB23" s="1061"/>
      <c r="AC23" s="1061"/>
      <c r="AD23" s="1061"/>
      <c r="AE23" s="1068"/>
      <c r="AF23" s="1069">
        <v>980</v>
      </c>
      <c r="AG23" s="1061"/>
      <c r="AH23" s="1061"/>
      <c r="AI23" s="1061"/>
      <c r="AJ23" s="1070"/>
      <c r="AK23" s="1071"/>
      <c r="AL23" s="1072"/>
      <c r="AM23" s="1072"/>
      <c r="AN23" s="1072"/>
      <c r="AO23" s="1072"/>
      <c r="AP23" s="1061">
        <v>42330</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402</v>
      </c>
      <c r="C28" s="1048"/>
      <c r="D28" s="1048"/>
      <c r="E28" s="1048"/>
      <c r="F28" s="1048"/>
      <c r="G28" s="1048"/>
      <c r="H28" s="1048"/>
      <c r="I28" s="1048"/>
      <c r="J28" s="1048"/>
      <c r="K28" s="1048"/>
      <c r="L28" s="1048"/>
      <c r="M28" s="1048"/>
      <c r="N28" s="1048"/>
      <c r="O28" s="1048"/>
      <c r="P28" s="1049"/>
      <c r="Q28" s="1050">
        <v>5251</v>
      </c>
      <c r="R28" s="1051"/>
      <c r="S28" s="1051"/>
      <c r="T28" s="1051"/>
      <c r="U28" s="1051"/>
      <c r="V28" s="1051">
        <v>5144</v>
      </c>
      <c r="W28" s="1051"/>
      <c r="X28" s="1051"/>
      <c r="Y28" s="1051"/>
      <c r="Z28" s="1051"/>
      <c r="AA28" s="1051">
        <v>107</v>
      </c>
      <c r="AB28" s="1051"/>
      <c r="AC28" s="1051"/>
      <c r="AD28" s="1051"/>
      <c r="AE28" s="1052"/>
      <c r="AF28" s="1053">
        <v>107</v>
      </c>
      <c r="AG28" s="1051"/>
      <c r="AH28" s="1051"/>
      <c r="AI28" s="1051"/>
      <c r="AJ28" s="1054"/>
      <c r="AK28" s="1042">
        <v>580</v>
      </c>
      <c r="AL28" s="1043"/>
      <c r="AM28" s="1043"/>
      <c r="AN28" s="1043"/>
      <c r="AO28" s="1043"/>
      <c r="AP28" s="1043" t="s">
        <v>522</v>
      </c>
      <c r="AQ28" s="1043"/>
      <c r="AR28" s="1043"/>
      <c r="AS28" s="1043"/>
      <c r="AT28" s="1043"/>
      <c r="AU28" s="1043" t="s">
        <v>522</v>
      </c>
      <c r="AV28" s="1043"/>
      <c r="AW28" s="1043"/>
      <c r="AX28" s="1043"/>
      <c r="AY28" s="1043"/>
      <c r="AZ28" s="1044" t="s">
        <v>522</v>
      </c>
      <c r="BA28" s="1044"/>
      <c r="BB28" s="1044"/>
      <c r="BC28" s="1044"/>
      <c r="BD28" s="1044"/>
      <c r="BE28" s="1045" t="s">
        <v>600</v>
      </c>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403</v>
      </c>
      <c r="C29" s="1031"/>
      <c r="D29" s="1031"/>
      <c r="E29" s="1031"/>
      <c r="F29" s="1031"/>
      <c r="G29" s="1031"/>
      <c r="H29" s="1031"/>
      <c r="I29" s="1031"/>
      <c r="J29" s="1031"/>
      <c r="K29" s="1031"/>
      <c r="L29" s="1031"/>
      <c r="M29" s="1031"/>
      <c r="N29" s="1031"/>
      <c r="O29" s="1031"/>
      <c r="P29" s="1032"/>
      <c r="Q29" s="1038">
        <v>323</v>
      </c>
      <c r="R29" s="1039"/>
      <c r="S29" s="1039"/>
      <c r="T29" s="1039"/>
      <c r="U29" s="1039"/>
      <c r="V29" s="1039">
        <v>323</v>
      </c>
      <c r="W29" s="1039"/>
      <c r="X29" s="1039"/>
      <c r="Y29" s="1039"/>
      <c r="Z29" s="1039"/>
      <c r="AA29" s="1039">
        <v>0</v>
      </c>
      <c r="AB29" s="1039"/>
      <c r="AC29" s="1039"/>
      <c r="AD29" s="1039"/>
      <c r="AE29" s="1040"/>
      <c r="AF29" s="1035">
        <v>0</v>
      </c>
      <c r="AG29" s="1036"/>
      <c r="AH29" s="1036"/>
      <c r="AI29" s="1036"/>
      <c r="AJ29" s="1037"/>
      <c r="AK29" s="980">
        <v>42</v>
      </c>
      <c r="AL29" s="971"/>
      <c r="AM29" s="971"/>
      <c r="AN29" s="971"/>
      <c r="AO29" s="971"/>
      <c r="AP29" s="971">
        <v>198</v>
      </c>
      <c r="AQ29" s="971"/>
      <c r="AR29" s="971"/>
      <c r="AS29" s="971"/>
      <c r="AT29" s="971"/>
      <c r="AU29" s="971">
        <v>26</v>
      </c>
      <c r="AV29" s="971"/>
      <c r="AW29" s="971"/>
      <c r="AX29" s="971"/>
      <c r="AY29" s="971"/>
      <c r="AZ29" s="1041" t="s">
        <v>522</v>
      </c>
      <c r="BA29" s="1041"/>
      <c r="BB29" s="1041"/>
      <c r="BC29" s="1041"/>
      <c r="BD29" s="1041"/>
      <c r="BE29" s="972" t="s">
        <v>600</v>
      </c>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404</v>
      </c>
      <c r="C30" s="1031"/>
      <c r="D30" s="1031"/>
      <c r="E30" s="1031"/>
      <c r="F30" s="1031"/>
      <c r="G30" s="1031"/>
      <c r="H30" s="1031"/>
      <c r="I30" s="1031"/>
      <c r="J30" s="1031"/>
      <c r="K30" s="1031"/>
      <c r="L30" s="1031"/>
      <c r="M30" s="1031"/>
      <c r="N30" s="1031"/>
      <c r="O30" s="1031"/>
      <c r="P30" s="1032"/>
      <c r="Q30" s="1038">
        <v>564</v>
      </c>
      <c r="R30" s="1039"/>
      <c r="S30" s="1039"/>
      <c r="T30" s="1039"/>
      <c r="U30" s="1039"/>
      <c r="V30" s="1039">
        <v>563</v>
      </c>
      <c r="W30" s="1039"/>
      <c r="X30" s="1039"/>
      <c r="Y30" s="1039"/>
      <c r="Z30" s="1039"/>
      <c r="AA30" s="1039">
        <v>1</v>
      </c>
      <c r="AB30" s="1039"/>
      <c r="AC30" s="1039"/>
      <c r="AD30" s="1039"/>
      <c r="AE30" s="1040"/>
      <c r="AF30" s="1035">
        <v>1</v>
      </c>
      <c r="AG30" s="1036"/>
      <c r="AH30" s="1036"/>
      <c r="AI30" s="1036"/>
      <c r="AJ30" s="1037"/>
      <c r="AK30" s="980">
        <v>181</v>
      </c>
      <c r="AL30" s="971"/>
      <c r="AM30" s="971"/>
      <c r="AN30" s="971"/>
      <c r="AO30" s="971"/>
      <c r="AP30" s="971" t="s">
        <v>522</v>
      </c>
      <c r="AQ30" s="971"/>
      <c r="AR30" s="971"/>
      <c r="AS30" s="971"/>
      <c r="AT30" s="971"/>
      <c r="AU30" s="971" t="s">
        <v>522</v>
      </c>
      <c r="AV30" s="971"/>
      <c r="AW30" s="971"/>
      <c r="AX30" s="971"/>
      <c r="AY30" s="971"/>
      <c r="AZ30" s="1041" t="s">
        <v>522</v>
      </c>
      <c r="BA30" s="1041"/>
      <c r="BB30" s="1041"/>
      <c r="BC30" s="1041"/>
      <c r="BD30" s="1041"/>
      <c r="BE30" s="972" t="s">
        <v>600</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405</v>
      </c>
      <c r="C31" s="1031"/>
      <c r="D31" s="1031"/>
      <c r="E31" s="1031"/>
      <c r="F31" s="1031"/>
      <c r="G31" s="1031"/>
      <c r="H31" s="1031"/>
      <c r="I31" s="1031"/>
      <c r="J31" s="1031"/>
      <c r="K31" s="1031"/>
      <c r="L31" s="1031"/>
      <c r="M31" s="1031"/>
      <c r="N31" s="1031"/>
      <c r="O31" s="1031"/>
      <c r="P31" s="1032"/>
      <c r="Q31" s="1038">
        <v>5272</v>
      </c>
      <c r="R31" s="1039"/>
      <c r="S31" s="1039"/>
      <c r="T31" s="1039"/>
      <c r="U31" s="1039"/>
      <c r="V31" s="1039">
        <v>5151</v>
      </c>
      <c r="W31" s="1039"/>
      <c r="X31" s="1039"/>
      <c r="Y31" s="1039"/>
      <c r="Z31" s="1039"/>
      <c r="AA31" s="1039">
        <v>121</v>
      </c>
      <c r="AB31" s="1039"/>
      <c r="AC31" s="1039"/>
      <c r="AD31" s="1039"/>
      <c r="AE31" s="1040"/>
      <c r="AF31" s="1035">
        <v>121</v>
      </c>
      <c r="AG31" s="1036"/>
      <c r="AH31" s="1036"/>
      <c r="AI31" s="1036"/>
      <c r="AJ31" s="1037"/>
      <c r="AK31" s="980">
        <v>946</v>
      </c>
      <c r="AL31" s="971"/>
      <c r="AM31" s="971"/>
      <c r="AN31" s="971"/>
      <c r="AO31" s="971"/>
      <c r="AP31" s="971" t="s">
        <v>522</v>
      </c>
      <c r="AQ31" s="971"/>
      <c r="AR31" s="971"/>
      <c r="AS31" s="971"/>
      <c r="AT31" s="971"/>
      <c r="AU31" s="971" t="s">
        <v>522</v>
      </c>
      <c r="AV31" s="971"/>
      <c r="AW31" s="971"/>
      <c r="AX31" s="971"/>
      <c r="AY31" s="971"/>
      <c r="AZ31" s="1041" t="s">
        <v>522</v>
      </c>
      <c r="BA31" s="1041"/>
      <c r="BB31" s="1041"/>
      <c r="BC31" s="1041"/>
      <c r="BD31" s="1041"/>
      <c r="BE31" s="972" t="s">
        <v>600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406</v>
      </c>
      <c r="C32" s="1031"/>
      <c r="D32" s="1031"/>
      <c r="E32" s="1031"/>
      <c r="F32" s="1031"/>
      <c r="G32" s="1031"/>
      <c r="H32" s="1031"/>
      <c r="I32" s="1031"/>
      <c r="J32" s="1031"/>
      <c r="K32" s="1031"/>
      <c r="L32" s="1031"/>
      <c r="M32" s="1031"/>
      <c r="N32" s="1031"/>
      <c r="O32" s="1031"/>
      <c r="P32" s="1032"/>
      <c r="Q32" s="1038">
        <v>29</v>
      </c>
      <c r="R32" s="1039"/>
      <c r="S32" s="1039"/>
      <c r="T32" s="1039"/>
      <c r="U32" s="1039"/>
      <c r="V32" s="1039">
        <v>29</v>
      </c>
      <c r="W32" s="1039"/>
      <c r="X32" s="1039"/>
      <c r="Y32" s="1039"/>
      <c r="Z32" s="1039"/>
      <c r="AA32" s="1039" t="s">
        <v>522</v>
      </c>
      <c r="AB32" s="1039"/>
      <c r="AC32" s="1039"/>
      <c r="AD32" s="1039"/>
      <c r="AE32" s="1040"/>
      <c r="AF32" s="1035" t="s">
        <v>391</v>
      </c>
      <c r="AG32" s="1036"/>
      <c r="AH32" s="1036"/>
      <c r="AI32" s="1036"/>
      <c r="AJ32" s="1037"/>
      <c r="AK32" s="980" t="s">
        <v>522</v>
      </c>
      <c r="AL32" s="971"/>
      <c r="AM32" s="971"/>
      <c r="AN32" s="971"/>
      <c r="AO32" s="971"/>
      <c r="AP32" s="971" t="s">
        <v>522</v>
      </c>
      <c r="AQ32" s="971"/>
      <c r="AR32" s="971"/>
      <c r="AS32" s="971"/>
      <c r="AT32" s="971"/>
      <c r="AU32" s="971" t="s">
        <v>522</v>
      </c>
      <c r="AV32" s="971"/>
      <c r="AW32" s="971"/>
      <c r="AX32" s="971"/>
      <c r="AY32" s="971"/>
      <c r="AZ32" s="1041" t="s">
        <v>522</v>
      </c>
      <c r="BA32" s="1041"/>
      <c r="BB32" s="1041"/>
      <c r="BC32" s="1041"/>
      <c r="BD32" s="1041"/>
      <c r="BE32" s="972" t="s">
        <v>600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407</v>
      </c>
      <c r="C33" s="1031"/>
      <c r="D33" s="1031"/>
      <c r="E33" s="1031"/>
      <c r="F33" s="1031"/>
      <c r="G33" s="1031"/>
      <c r="H33" s="1031"/>
      <c r="I33" s="1031"/>
      <c r="J33" s="1031"/>
      <c r="K33" s="1031"/>
      <c r="L33" s="1031"/>
      <c r="M33" s="1031"/>
      <c r="N33" s="1031"/>
      <c r="O33" s="1031"/>
      <c r="P33" s="1032"/>
      <c r="Q33" s="1038">
        <v>4</v>
      </c>
      <c r="R33" s="1039"/>
      <c r="S33" s="1039"/>
      <c r="T33" s="1039"/>
      <c r="U33" s="1039"/>
      <c r="V33" s="1039">
        <v>1</v>
      </c>
      <c r="W33" s="1039"/>
      <c r="X33" s="1039"/>
      <c r="Y33" s="1039"/>
      <c r="Z33" s="1039"/>
      <c r="AA33" s="1039">
        <v>3</v>
      </c>
      <c r="AB33" s="1039"/>
      <c r="AC33" s="1039"/>
      <c r="AD33" s="1039"/>
      <c r="AE33" s="1040"/>
      <c r="AF33" s="1035">
        <v>3</v>
      </c>
      <c r="AG33" s="1036"/>
      <c r="AH33" s="1036"/>
      <c r="AI33" s="1036"/>
      <c r="AJ33" s="1037"/>
      <c r="AK33" s="980" t="s">
        <v>522</v>
      </c>
      <c r="AL33" s="971"/>
      <c r="AM33" s="971"/>
      <c r="AN33" s="971"/>
      <c r="AO33" s="971"/>
      <c r="AP33" s="971" t="s">
        <v>522</v>
      </c>
      <c r="AQ33" s="971"/>
      <c r="AR33" s="971"/>
      <c r="AS33" s="971"/>
      <c r="AT33" s="971"/>
      <c r="AU33" s="971" t="s">
        <v>522</v>
      </c>
      <c r="AV33" s="971"/>
      <c r="AW33" s="971"/>
      <c r="AX33" s="971"/>
      <c r="AY33" s="971"/>
      <c r="AZ33" s="1041" t="s">
        <v>522</v>
      </c>
      <c r="BA33" s="1041"/>
      <c r="BB33" s="1041"/>
      <c r="BC33" s="1041"/>
      <c r="BD33" s="1041"/>
      <c r="BE33" s="972" t="s">
        <v>600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408</v>
      </c>
      <c r="C34" s="1031"/>
      <c r="D34" s="1031"/>
      <c r="E34" s="1031"/>
      <c r="F34" s="1031"/>
      <c r="G34" s="1031"/>
      <c r="H34" s="1031"/>
      <c r="I34" s="1031"/>
      <c r="J34" s="1031"/>
      <c r="K34" s="1031"/>
      <c r="L34" s="1031"/>
      <c r="M34" s="1031"/>
      <c r="N34" s="1031"/>
      <c r="O34" s="1031"/>
      <c r="P34" s="1032"/>
      <c r="Q34" s="1038">
        <v>1134</v>
      </c>
      <c r="R34" s="1039"/>
      <c r="S34" s="1039"/>
      <c r="T34" s="1039"/>
      <c r="U34" s="1039"/>
      <c r="V34" s="1039">
        <v>1079</v>
      </c>
      <c r="W34" s="1039"/>
      <c r="X34" s="1039"/>
      <c r="Y34" s="1039"/>
      <c r="Z34" s="1039"/>
      <c r="AA34" s="1039">
        <v>55</v>
      </c>
      <c r="AB34" s="1039"/>
      <c r="AC34" s="1039"/>
      <c r="AD34" s="1039"/>
      <c r="AE34" s="1040"/>
      <c r="AF34" s="1035">
        <v>3075</v>
      </c>
      <c r="AG34" s="1036"/>
      <c r="AH34" s="1036"/>
      <c r="AI34" s="1036"/>
      <c r="AJ34" s="1037"/>
      <c r="AK34" s="980">
        <v>332</v>
      </c>
      <c r="AL34" s="971"/>
      <c r="AM34" s="971"/>
      <c r="AN34" s="971"/>
      <c r="AO34" s="971"/>
      <c r="AP34" s="971">
        <v>3237</v>
      </c>
      <c r="AQ34" s="971"/>
      <c r="AR34" s="971"/>
      <c r="AS34" s="971"/>
      <c r="AT34" s="971"/>
      <c r="AU34" s="971">
        <v>2448</v>
      </c>
      <c r="AV34" s="971"/>
      <c r="AW34" s="971"/>
      <c r="AX34" s="971"/>
      <c r="AY34" s="971"/>
      <c r="AZ34" s="1041" t="s">
        <v>522</v>
      </c>
      <c r="BA34" s="1041"/>
      <c r="BB34" s="1041"/>
      <c r="BC34" s="1041"/>
      <c r="BD34" s="1041"/>
      <c r="BE34" s="972" t="s">
        <v>409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410</v>
      </c>
      <c r="C35" s="1031"/>
      <c r="D35" s="1031"/>
      <c r="E35" s="1031"/>
      <c r="F35" s="1031"/>
      <c r="G35" s="1031"/>
      <c r="H35" s="1031"/>
      <c r="I35" s="1031"/>
      <c r="J35" s="1031"/>
      <c r="K35" s="1031"/>
      <c r="L35" s="1031"/>
      <c r="M35" s="1031"/>
      <c r="N35" s="1031"/>
      <c r="O35" s="1031"/>
      <c r="P35" s="1032"/>
      <c r="Q35" s="1038">
        <v>1629</v>
      </c>
      <c r="R35" s="1039"/>
      <c r="S35" s="1039"/>
      <c r="T35" s="1039"/>
      <c r="U35" s="1039"/>
      <c r="V35" s="1039">
        <v>1381</v>
      </c>
      <c r="W35" s="1039"/>
      <c r="X35" s="1039"/>
      <c r="Y35" s="1039"/>
      <c r="Z35" s="1039"/>
      <c r="AA35" s="1039">
        <v>248</v>
      </c>
      <c r="AB35" s="1039"/>
      <c r="AC35" s="1039"/>
      <c r="AD35" s="1039"/>
      <c r="AE35" s="1040"/>
      <c r="AF35" s="1035">
        <v>562</v>
      </c>
      <c r="AG35" s="1036"/>
      <c r="AH35" s="1036"/>
      <c r="AI35" s="1036"/>
      <c r="AJ35" s="1037"/>
      <c r="AK35" s="980">
        <v>680</v>
      </c>
      <c r="AL35" s="971"/>
      <c r="AM35" s="971"/>
      <c r="AN35" s="971"/>
      <c r="AO35" s="971"/>
      <c r="AP35" s="971">
        <v>9442</v>
      </c>
      <c r="AQ35" s="971"/>
      <c r="AR35" s="971"/>
      <c r="AS35" s="971"/>
      <c r="AT35" s="971"/>
      <c r="AU35" s="971">
        <v>5278</v>
      </c>
      <c r="AV35" s="971"/>
      <c r="AW35" s="971"/>
      <c r="AX35" s="971"/>
      <c r="AY35" s="971"/>
      <c r="AZ35" s="1041" t="s">
        <v>522</v>
      </c>
      <c r="BA35" s="1041"/>
      <c r="BB35" s="1041"/>
      <c r="BC35" s="1041"/>
      <c r="BD35" s="1041"/>
      <c r="BE35" s="972" t="s">
        <v>409</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t="s">
        <v>411</v>
      </c>
      <c r="C36" s="1031"/>
      <c r="D36" s="1031"/>
      <c r="E36" s="1031"/>
      <c r="F36" s="1031"/>
      <c r="G36" s="1031"/>
      <c r="H36" s="1031"/>
      <c r="I36" s="1031"/>
      <c r="J36" s="1031"/>
      <c r="K36" s="1031"/>
      <c r="L36" s="1031"/>
      <c r="M36" s="1031"/>
      <c r="N36" s="1031"/>
      <c r="O36" s="1031"/>
      <c r="P36" s="1032"/>
      <c r="Q36" s="1038">
        <v>268</v>
      </c>
      <c r="R36" s="1039"/>
      <c r="S36" s="1039"/>
      <c r="T36" s="1039"/>
      <c r="U36" s="1039"/>
      <c r="V36" s="1039">
        <v>268</v>
      </c>
      <c r="W36" s="1039"/>
      <c r="X36" s="1039"/>
      <c r="Y36" s="1039"/>
      <c r="Z36" s="1039"/>
      <c r="AA36" s="1039">
        <v>0</v>
      </c>
      <c r="AB36" s="1039"/>
      <c r="AC36" s="1039"/>
      <c r="AD36" s="1039"/>
      <c r="AE36" s="1040"/>
      <c r="AF36" s="1035">
        <v>0</v>
      </c>
      <c r="AG36" s="1036"/>
      <c r="AH36" s="1036"/>
      <c r="AI36" s="1036"/>
      <c r="AJ36" s="1037"/>
      <c r="AK36" s="980">
        <v>79</v>
      </c>
      <c r="AL36" s="971"/>
      <c r="AM36" s="971"/>
      <c r="AN36" s="971"/>
      <c r="AO36" s="971"/>
      <c r="AP36" s="971">
        <v>96</v>
      </c>
      <c r="AQ36" s="971"/>
      <c r="AR36" s="971"/>
      <c r="AS36" s="971"/>
      <c r="AT36" s="971"/>
      <c r="AU36" s="971" t="s">
        <v>522</v>
      </c>
      <c r="AV36" s="971"/>
      <c r="AW36" s="971"/>
      <c r="AX36" s="971"/>
      <c r="AY36" s="971"/>
      <c r="AZ36" s="1041" t="s">
        <v>522</v>
      </c>
      <c r="BA36" s="1041"/>
      <c r="BB36" s="1041"/>
      <c r="BC36" s="1041"/>
      <c r="BD36" s="1041"/>
      <c r="BE36" s="972" t="s">
        <v>412</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389</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3868</v>
      </c>
      <c r="AG63" s="959"/>
      <c r="AH63" s="959"/>
      <c r="AI63" s="959"/>
      <c r="AJ63" s="1022"/>
      <c r="AK63" s="1023"/>
      <c r="AL63" s="963"/>
      <c r="AM63" s="963"/>
      <c r="AN63" s="963"/>
      <c r="AO63" s="963"/>
      <c r="AP63" s="959">
        <v>12973</v>
      </c>
      <c r="AQ63" s="959"/>
      <c r="AR63" s="959"/>
      <c r="AS63" s="959"/>
      <c r="AT63" s="959"/>
      <c r="AU63" s="959">
        <v>7752</v>
      </c>
      <c r="AV63" s="959"/>
      <c r="AW63" s="959"/>
      <c r="AX63" s="959"/>
      <c r="AY63" s="959"/>
      <c r="AZ63" s="1017"/>
      <c r="BA63" s="1017"/>
      <c r="BB63" s="1017"/>
      <c r="BC63" s="1017"/>
      <c r="BD63" s="1017"/>
      <c r="BE63" s="960"/>
      <c r="BF63" s="960"/>
      <c r="BG63" s="960"/>
      <c r="BH63" s="960"/>
      <c r="BI63" s="961"/>
      <c r="BJ63" s="1018" t="s">
        <v>391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395</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601</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522</v>
      </c>
      <c r="AQ68" s="982"/>
      <c r="AR68" s="982"/>
      <c r="AS68" s="982"/>
      <c r="AT68" s="982"/>
      <c r="AU68" s="982" t="s">
        <v>522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602</v>
      </c>
      <c r="C69" s="975"/>
      <c r="D69" s="975"/>
      <c r="E69" s="975"/>
      <c r="F69" s="975"/>
      <c r="G69" s="975"/>
      <c r="H69" s="975"/>
      <c r="I69" s="975"/>
      <c r="J69" s="975"/>
      <c r="K69" s="975"/>
      <c r="L69" s="975"/>
      <c r="M69" s="975"/>
      <c r="N69" s="975"/>
      <c r="O69" s="975"/>
      <c r="P69" s="976"/>
      <c r="Q69" s="977">
        <v>599</v>
      </c>
      <c r="R69" s="971"/>
      <c r="S69" s="971"/>
      <c r="T69" s="971"/>
      <c r="U69" s="971"/>
      <c r="V69" s="971">
        <v>576</v>
      </c>
      <c r="W69" s="971"/>
      <c r="X69" s="971"/>
      <c r="Y69" s="971"/>
      <c r="Z69" s="971"/>
      <c r="AA69" s="971">
        <v>23</v>
      </c>
      <c r="AB69" s="971"/>
      <c r="AC69" s="971"/>
      <c r="AD69" s="971"/>
      <c r="AE69" s="971"/>
      <c r="AF69" s="971">
        <v>23</v>
      </c>
      <c r="AG69" s="971"/>
      <c r="AH69" s="971"/>
      <c r="AI69" s="971"/>
      <c r="AJ69" s="971"/>
      <c r="AK69" s="971">
        <v>33</v>
      </c>
      <c r="AL69" s="971"/>
      <c r="AM69" s="971"/>
      <c r="AN69" s="971"/>
      <c r="AO69" s="971"/>
      <c r="AP69" s="971" t="s">
        <v>522</v>
      </c>
      <c r="AQ69" s="971"/>
      <c r="AR69" s="971"/>
      <c r="AS69" s="971"/>
      <c r="AT69" s="971"/>
      <c r="AU69" s="971" t="s">
        <v>522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603</v>
      </c>
      <c r="C70" s="975"/>
      <c r="D70" s="975"/>
      <c r="E70" s="975"/>
      <c r="F70" s="975"/>
      <c r="G70" s="975"/>
      <c r="H70" s="975"/>
      <c r="I70" s="975"/>
      <c r="J70" s="975"/>
      <c r="K70" s="975"/>
      <c r="L70" s="975"/>
      <c r="M70" s="975"/>
      <c r="N70" s="975"/>
      <c r="O70" s="975"/>
      <c r="P70" s="976"/>
      <c r="Q70" s="977">
        <v>47</v>
      </c>
      <c r="R70" s="971"/>
      <c r="S70" s="971"/>
      <c r="T70" s="971"/>
      <c r="U70" s="971"/>
      <c r="V70" s="971">
        <v>43</v>
      </c>
      <c r="W70" s="971"/>
      <c r="X70" s="971"/>
      <c r="Y70" s="971"/>
      <c r="Z70" s="971"/>
      <c r="AA70" s="971">
        <v>3</v>
      </c>
      <c r="AB70" s="971"/>
      <c r="AC70" s="971"/>
      <c r="AD70" s="971"/>
      <c r="AE70" s="971"/>
      <c r="AF70" s="971">
        <v>3</v>
      </c>
      <c r="AG70" s="971"/>
      <c r="AH70" s="971"/>
      <c r="AI70" s="971"/>
      <c r="AJ70" s="971"/>
      <c r="AK70" s="971">
        <v>5</v>
      </c>
      <c r="AL70" s="971"/>
      <c r="AM70" s="971"/>
      <c r="AN70" s="971"/>
      <c r="AO70" s="971"/>
      <c r="AP70" s="971" t="s">
        <v>522</v>
      </c>
      <c r="AQ70" s="971"/>
      <c r="AR70" s="971"/>
      <c r="AS70" s="971"/>
      <c r="AT70" s="971"/>
      <c r="AU70" s="971" t="s">
        <v>522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604</v>
      </c>
      <c r="C71" s="975"/>
      <c r="D71" s="975"/>
      <c r="E71" s="975"/>
      <c r="F71" s="975"/>
      <c r="G71" s="975"/>
      <c r="H71" s="975"/>
      <c r="I71" s="975"/>
      <c r="J71" s="975"/>
      <c r="K71" s="975"/>
      <c r="L71" s="975"/>
      <c r="M71" s="975"/>
      <c r="N71" s="975"/>
      <c r="O71" s="975"/>
      <c r="P71" s="976"/>
      <c r="Q71" s="977">
        <v>84</v>
      </c>
      <c r="R71" s="971"/>
      <c r="S71" s="971"/>
      <c r="T71" s="971"/>
      <c r="U71" s="971"/>
      <c r="V71" s="971">
        <v>79</v>
      </c>
      <c r="W71" s="971"/>
      <c r="X71" s="971"/>
      <c r="Y71" s="971"/>
      <c r="Z71" s="971"/>
      <c r="AA71" s="971">
        <v>5</v>
      </c>
      <c r="AB71" s="971"/>
      <c r="AC71" s="971"/>
      <c r="AD71" s="971"/>
      <c r="AE71" s="971"/>
      <c r="AF71" s="971">
        <v>5</v>
      </c>
      <c r="AG71" s="971"/>
      <c r="AH71" s="971"/>
      <c r="AI71" s="971"/>
      <c r="AJ71" s="971"/>
      <c r="AK71" s="971">
        <v>5</v>
      </c>
      <c r="AL71" s="971"/>
      <c r="AM71" s="971"/>
      <c r="AN71" s="971"/>
      <c r="AO71" s="971"/>
      <c r="AP71" s="971" t="s">
        <v>522</v>
      </c>
      <c r="AQ71" s="971"/>
      <c r="AR71" s="971"/>
      <c r="AS71" s="971"/>
      <c r="AT71" s="971"/>
      <c r="AU71" s="971" t="s">
        <v>522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605</v>
      </c>
      <c r="C72" s="975"/>
      <c r="D72" s="975"/>
      <c r="E72" s="975"/>
      <c r="F72" s="975"/>
      <c r="G72" s="975"/>
      <c r="H72" s="975"/>
      <c r="I72" s="975"/>
      <c r="J72" s="975"/>
      <c r="K72" s="975"/>
      <c r="L72" s="975"/>
      <c r="M72" s="975"/>
      <c r="N72" s="975"/>
      <c r="O72" s="975"/>
      <c r="P72" s="976"/>
      <c r="Q72" s="977">
        <v>288382</v>
      </c>
      <c r="R72" s="971"/>
      <c r="S72" s="971"/>
      <c r="T72" s="971"/>
      <c r="U72" s="971"/>
      <c r="V72" s="971">
        <v>283191</v>
      </c>
      <c r="W72" s="971"/>
      <c r="X72" s="971"/>
      <c r="Y72" s="971"/>
      <c r="Z72" s="971"/>
      <c r="AA72" s="971">
        <v>5190</v>
      </c>
      <c r="AB72" s="971"/>
      <c r="AC72" s="971"/>
      <c r="AD72" s="971"/>
      <c r="AE72" s="971"/>
      <c r="AF72" s="971">
        <v>5190</v>
      </c>
      <c r="AG72" s="971"/>
      <c r="AH72" s="971"/>
      <c r="AI72" s="971"/>
      <c r="AJ72" s="971"/>
      <c r="AK72" s="971" t="s">
        <v>522</v>
      </c>
      <c r="AL72" s="971"/>
      <c r="AM72" s="971"/>
      <c r="AN72" s="971"/>
      <c r="AO72" s="971"/>
      <c r="AP72" s="971" t="s">
        <v>522</v>
      </c>
      <c r="AQ72" s="971"/>
      <c r="AR72" s="971"/>
      <c r="AS72" s="971"/>
      <c r="AT72" s="971"/>
      <c r="AU72" s="971" t="s">
        <v>522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606</v>
      </c>
      <c r="C73" s="975"/>
      <c r="D73" s="975"/>
      <c r="E73" s="975"/>
      <c r="F73" s="975"/>
      <c r="G73" s="975"/>
      <c r="H73" s="975"/>
      <c r="I73" s="975"/>
      <c r="J73" s="975"/>
      <c r="K73" s="975"/>
      <c r="L73" s="975"/>
      <c r="M73" s="975"/>
      <c r="N73" s="975"/>
      <c r="O73" s="975"/>
      <c r="P73" s="976"/>
      <c r="Q73" s="977">
        <v>902</v>
      </c>
      <c r="R73" s="971"/>
      <c r="S73" s="971"/>
      <c r="T73" s="971"/>
      <c r="U73" s="971"/>
      <c r="V73" s="971">
        <v>850</v>
      </c>
      <c r="W73" s="971"/>
      <c r="X73" s="971"/>
      <c r="Y73" s="971"/>
      <c r="Z73" s="971"/>
      <c r="AA73" s="971">
        <v>52</v>
      </c>
      <c r="AB73" s="971"/>
      <c r="AC73" s="971"/>
      <c r="AD73" s="971"/>
      <c r="AE73" s="971"/>
      <c r="AF73" s="971">
        <v>52</v>
      </c>
      <c r="AG73" s="971"/>
      <c r="AH73" s="971"/>
      <c r="AI73" s="971"/>
      <c r="AJ73" s="971"/>
      <c r="AK73" s="971">
        <v>40</v>
      </c>
      <c r="AL73" s="971"/>
      <c r="AM73" s="971"/>
      <c r="AN73" s="971"/>
      <c r="AO73" s="971"/>
      <c r="AP73" s="971" t="s">
        <v>522</v>
      </c>
      <c r="AQ73" s="971"/>
      <c r="AR73" s="971"/>
      <c r="AS73" s="971"/>
      <c r="AT73" s="971"/>
      <c r="AU73" s="971" t="s">
        <v>522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607</v>
      </c>
      <c r="C74" s="975"/>
      <c r="D74" s="975"/>
      <c r="E74" s="975"/>
      <c r="F74" s="975"/>
      <c r="G74" s="975"/>
      <c r="H74" s="975"/>
      <c r="I74" s="975"/>
      <c r="J74" s="975"/>
      <c r="K74" s="975"/>
      <c r="L74" s="975"/>
      <c r="M74" s="975"/>
      <c r="N74" s="975"/>
      <c r="O74" s="975"/>
      <c r="P74" s="976"/>
      <c r="Q74" s="977">
        <v>1462</v>
      </c>
      <c r="R74" s="971"/>
      <c r="S74" s="971"/>
      <c r="T74" s="971"/>
      <c r="U74" s="971"/>
      <c r="V74" s="971">
        <v>1446</v>
      </c>
      <c r="W74" s="971"/>
      <c r="X74" s="971"/>
      <c r="Y74" s="971"/>
      <c r="Z74" s="971"/>
      <c r="AA74" s="971">
        <v>16</v>
      </c>
      <c r="AB74" s="971"/>
      <c r="AC74" s="971"/>
      <c r="AD74" s="971"/>
      <c r="AE74" s="971"/>
      <c r="AF74" s="971">
        <v>16</v>
      </c>
      <c r="AG74" s="971"/>
      <c r="AH74" s="971"/>
      <c r="AI74" s="971"/>
      <c r="AJ74" s="971"/>
      <c r="AK74" s="971">
        <v>20</v>
      </c>
      <c r="AL74" s="971"/>
      <c r="AM74" s="971"/>
      <c r="AN74" s="971"/>
      <c r="AO74" s="971"/>
      <c r="AP74" s="971" t="s">
        <v>522</v>
      </c>
      <c r="AQ74" s="971"/>
      <c r="AR74" s="971"/>
      <c r="AS74" s="971"/>
      <c r="AT74" s="971"/>
      <c r="AU74" s="971" t="s">
        <v>522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389</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5614</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105</v>
      </c>
      <c r="CS102" s="953"/>
      <c r="CT102" s="953"/>
      <c r="CU102" s="953"/>
      <c r="CV102" s="954"/>
      <c r="CW102" s="952">
        <v>41</v>
      </c>
      <c r="CX102" s="953"/>
      <c r="CY102" s="953"/>
      <c r="CZ102" s="953"/>
      <c r="DA102" s="954"/>
      <c r="DB102" s="952"/>
      <c r="DC102" s="953"/>
      <c r="DD102" s="953"/>
      <c r="DE102" s="953"/>
      <c r="DF102" s="954"/>
      <c r="DG102" s="952"/>
      <c r="DH102" s="953"/>
      <c r="DI102" s="953"/>
      <c r="DJ102" s="953"/>
      <c r="DK102" s="954"/>
      <c r="DL102" s="952">
        <v>240</v>
      </c>
      <c r="DM102" s="953"/>
      <c r="DN102" s="953"/>
      <c r="DO102" s="953"/>
      <c r="DP102" s="954"/>
      <c r="DQ102" s="952">
        <v>24</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307</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307</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307</v>
      </c>
      <c r="DR109" s="896"/>
      <c r="DS109" s="896"/>
      <c r="DT109" s="896"/>
      <c r="DU109" s="897"/>
      <c r="DV109" s="898" t="s">
        <v>434</v>
      </c>
      <c r="DW109" s="896"/>
      <c r="DX109" s="896"/>
      <c r="DY109" s="896"/>
      <c r="DZ109" s="929"/>
    </row>
    <row r="110" spans="1:131" s="230" customFormat="1" ht="26.25" customHeight="1">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4230733</v>
      </c>
      <c r="AB110" s="889"/>
      <c r="AC110" s="889"/>
      <c r="AD110" s="889"/>
      <c r="AE110" s="890"/>
      <c r="AF110" s="891">
        <v>4324728</v>
      </c>
      <c r="AG110" s="889"/>
      <c r="AH110" s="889"/>
      <c r="AI110" s="889"/>
      <c r="AJ110" s="890"/>
      <c r="AK110" s="891">
        <v>4510796</v>
      </c>
      <c r="AL110" s="889"/>
      <c r="AM110" s="889"/>
      <c r="AN110" s="889"/>
      <c r="AO110" s="890"/>
      <c r="AP110" s="892">
        <v>31.9</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43584086</v>
      </c>
      <c r="BR110" s="842"/>
      <c r="BS110" s="842"/>
      <c r="BT110" s="842"/>
      <c r="BU110" s="842"/>
      <c r="BV110" s="842">
        <v>44027121</v>
      </c>
      <c r="BW110" s="842"/>
      <c r="BX110" s="842"/>
      <c r="BY110" s="842"/>
      <c r="BZ110" s="842"/>
      <c r="CA110" s="842">
        <v>42330236</v>
      </c>
      <c r="CB110" s="842"/>
      <c r="CC110" s="842"/>
      <c r="CD110" s="842"/>
      <c r="CE110" s="842"/>
      <c r="CF110" s="866">
        <v>299.3</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440</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442</v>
      </c>
      <c r="AG111" s="919"/>
      <c r="AH111" s="919"/>
      <c r="AI111" s="919"/>
      <c r="AJ111" s="920"/>
      <c r="AK111" s="921" t="s">
        <v>442</v>
      </c>
      <c r="AL111" s="919"/>
      <c r="AM111" s="919"/>
      <c r="AN111" s="919"/>
      <c r="AO111" s="920"/>
      <c r="AP111" s="922" t="s">
        <v>442</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440</v>
      </c>
      <c r="BW111" s="817"/>
      <c r="BX111" s="817"/>
      <c r="BY111" s="817"/>
      <c r="BZ111" s="817"/>
      <c r="CA111" s="817" t="s">
        <v>440</v>
      </c>
      <c r="CB111" s="817"/>
      <c r="CC111" s="817"/>
      <c r="CD111" s="817"/>
      <c r="CE111" s="817"/>
      <c r="CF111" s="875" t="s">
        <v>440</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440</v>
      </c>
      <c r="DM111" s="817"/>
      <c r="DN111" s="817"/>
      <c r="DO111" s="817"/>
      <c r="DP111" s="817"/>
      <c r="DQ111" s="817" t="s">
        <v>440</v>
      </c>
      <c r="DR111" s="817"/>
      <c r="DS111" s="817"/>
      <c r="DT111" s="817"/>
      <c r="DU111" s="817"/>
      <c r="DV111" s="794" t="s">
        <v>440</v>
      </c>
      <c r="DW111" s="794"/>
      <c r="DX111" s="794"/>
      <c r="DY111" s="794"/>
      <c r="DZ111" s="795"/>
    </row>
    <row r="112" spans="1:131" s="230" customFormat="1" ht="26.25" customHeight="1">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391</v>
      </c>
      <c r="AG112" s="780"/>
      <c r="AH112" s="780"/>
      <c r="AI112" s="780"/>
      <c r="AJ112" s="781"/>
      <c r="AK112" s="782" t="s">
        <v>448</v>
      </c>
      <c r="AL112" s="780"/>
      <c r="AM112" s="780"/>
      <c r="AN112" s="780"/>
      <c r="AO112" s="781"/>
      <c r="AP112" s="824" t="s">
        <v>391</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8695359</v>
      </c>
      <c r="BR112" s="817"/>
      <c r="BS112" s="817"/>
      <c r="BT112" s="817"/>
      <c r="BU112" s="817"/>
      <c r="BV112" s="817">
        <v>8092505</v>
      </c>
      <c r="BW112" s="817"/>
      <c r="BX112" s="817"/>
      <c r="BY112" s="817"/>
      <c r="BZ112" s="817"/>
      <c r="CA112" s="817">
        <v>7751801</v>
      </c>
      <c r="CB112" s="817"/>
      <c r="CC112" s="817"/>
      <c r="CD112" s="817"/>
      <c r="CE112" s="817"/>
      <c r="CF112" s="875">
        <v>54.8</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391</v>
      </c>
      <c r="DM112" s="817"/>
      <c r="DN112" s="817"/>
      <c r="DO112" s="817"/>
      <c r="DP112" s="817"/>
      <c r="DQ112" s="817" t="s">
        <v>391</v>
      </c>
      <c r="DR112" s="817"/>
      <c r="DS112" s="817"/>
      <c r="DT112" s="817"/>
      <c r="DU112" s="817"/>
      <c r="DV112" s="794" t="s">
        <v>391</v>
      </c>
      <c r="DW112" s="794"/>
      <c r="DX112" s="794"/>
      <c r="DY112" s="794"/>
      <c r="DZ112" s="795"/>
    </row>
    <row r="113" spans="1:130" s="230" customFormat="1" ht="26.25" customHeight="1">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702321</v>
      </c>
      <c r="AB113" s="919"/>
      <c r="AC113" s="919"/>
      <c r="AD113" s="919"/>
      <c r="AE113" s="920"/>
      <c r="AF113" s="921">
        <v>722328</v>
      </c>
      <c r="AG113" s="919"/>
      <c r="AH113" s="919"/>
      <c r="AI113" s="919"/>
      <c r="AJ113" s="920"/>
      <c r="AK113" s="921">
        <v>735008</v>
      </c>
      <c r="AL113" s="919"/>
      <c r="AM113" s="919"/>
      <c r="AN113" s="919"/>
      <c r="AO113" s="920"/>
      <c r="AP113" s="922">
        <v>5.2</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97770</v>
      </c>
      <c r="BR113" s="817"/>
      <c r="BS113" s="817"/>
      <c r="BT113" s="817"/>
      <c r="BU113" s="817"/>
      <c r="BV113" s="817">
        <v>12548</v>
      </c>
      <c r="BW113" s="817"/>
      <c r="BX113" s="817"/>
      <c r="BY113" s="817"/>
      <c r="BZ113" s="817"/>
      <c r="CA113" s="817" t="s">
        <v>448</v>
      </c>
      <c r="CB113" s="817"/>
      <c r="CC113" s="817"/>
      <c r="CD113" s="817"/>
      <c r="CE113" s="817"/>
      <c r="CF113" s="875" t="s">
        <v>391</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391</v>
      </c>
      <c r="DH113" s="780"/>
      <c r="DI113" s="780"/>
      <c r="DJ113" s="780"/>
      <c r="DK113" s="781"/>
      <c r="DL113" s="782" t="s">
        <v>391</v>
      </c>
      <c r="DM113" s="780"/>
      <c r="DN113" s="780"/>
      <c r="DO113" s="780"/>
      <c r="DP113" s="781"/>
      <c r="DQ113" s="782" t="s">
        <v>454</v>
      </c>
      <c r="DR113" s="780"/>
      <c r="DS113" s="780"/>
      <c r="DT113" s="780"/>
      <c r="DU113" s="781"/>
      <c r="DV113" s="824" t="s">
        <v>391</v>
      </c>
      <c r="DW113" s="825"/>
      <c r="DX113" s="825"/>
      <c r="DY113" s="825"/>
      <c r="DZ113" s="826"/>
    </row>
    <row r="114" spans="1:130" s="230" customFormat="1" ht="26.25" customHeight="1">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71124</v>
      </c>
      <c r="AB114" s="780"/>
      <c r="AC114" s="780"/>
      <c r="AD114" s="780"/>
      <c r="AE114" s="781"/>
      <c r="AF114" s="782">
        <v>71124</v>
      </c>
      <c r="AG114" s="780"/>
      <c r="AH114" s="780"/>
      <c r="AI114" s="780"/>
      <c r="AJ114" s="781"/>
      <c r="AK114" s="782">
        <v>33531</v>
      </c>
      <c r="AL114" s="780"/>
      <c r="AM114" s="780"/>
      <c r="AN114" s="780"/>
      <c r="AO114" s="781"/>
      <c r="AP114" s="824">
        <v>0.2</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2787974</v>
      </c>
      <c r="BR114" s="817"/>
      <c r="BS114" s="817"/>
      <c r="BT114" s="817"/>
      <c r="BU114" s="817"/>
      <c r="BV114" s="817">
        <v>2585131</v>
      </c>
      <c r="BW114" s="817"/>
      <c r="BX114" s="817"/>
      <c r="BY114" s="817"/>
      <c r="BZ114" s="817"/>
      <c r="CA114" s="817">
        <v>2380509</v>
      </c>
      <c r="CB114" s="817"/>
      <c r="CC114" s="817"/>
      <c r="CD114" s="817"/>
      <c r="CE114" s="817"/>
      <c r="CF114" s="875">
        <v>16.8</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454</v>
      </c>
      <c r="DM114" s="780"/>
      <c r="DN114" s="780"/>
      <c r="DO114" s="780"/>
      <c r="DP114" s="781"/>
      <c r="DQ114" s="782" t="s">
        <v>448</v>
      </c>
      <c r="DR114" s="780"/>
      <c r="DS114" s="780"/>
      <c r="DT114" s="780"/>
      <c r="DU114" s="781"/>
      <c r="DV114" s="824" t="s">
        <v>448</v>
      </c>
      <c r="DW114" s="825"/>
      <c r="DX114" s="825"/>
      <c r="DY114" s="825"/>
      <c r="DZ114" s="826"/>
    </row>
    <row r="115" spans="1:130" s="230" customFormat="1" ht="26.25" customHeight="1">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136</v>
      </c>
      <c r="AB115" s="919"/>
      <c r="AC115" s="919"/>
      <c r="AD115" s="919"/>
      <c r="AE115" s="920"/>
      <c r="AF115" s="921">
        <v>40</v>
      </c>
      <c r="AG115" s="919"/>
      <c r="AH115" s="919"/>
      <c r="AI115" s="919"/>
      <c r="AJ115" s="920"/>
      <c r="AK115" s="921">
        <v>77</v>
      </c>
      <c r="AL115" s="919"/>
      <c r="AM115" s="919"/>
      <c r="AN115" s="919"/>
      <c r="AO115" s="920"/>
      <c r="AP115" s="922">
        <v>0</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v>254487</v>
      </c>
      <c r="BR115" s="817"/>
      <c r="BS115" s="817"/>
      <c r="BT115" s="817"/>
      <c r="BU115" s="817"/>
      <c r="BV115" s="817">
        <v>66357</v>
      </c>
      <c r="BW115" s="817"/>
      <c r="BX115" s="817"/>
      <c r="BY115" s="817"/>
      <c r="BZ115" s="817"/>
      <c r="CA115" s="817">
        <v>28312</v>
      </c>
      <c r="CB115" s="817"/>
      <c r="CC115" s="817"/>
      <c r="CD115" s="817"/>
      <c r="CE115" s="817"/>
      <c r="CF115" s="875">
        <v>0.2</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461</v>
      </c>
      <c r="DH115" s="780"/>
      <c r="DI115" s="780"/>
      <c r="DJ115" s="780"/>
      <c r="DK115" s="781"/>
      <c r="DL115" s="782" t="s">
        <v>454</v>
      </c>
      <c r="DM115" s="780"/>
      <c r="DN115" s="780"/>
      <c r="DO115" s="780"/>
      <c r="DP115" s="781"/>
      <c r="DQ115" s="782" t="s">
        <v>391</v>
      </c>
      <c r="DR115" s="780"/>
      <c r="DS115" s="780"/>
      <c r="DT115" s="780"/>
      <c r="DU115" s="781"/>
      <c r="DV115" s="824" t="s">
        <v>448</v>
      </c>
      <c r="DW115" s="825"/>
      <c r="DX115" s="825"/>
      <c r="DY115" s="825"/>
      <c r="DZ115" s="826"/>
    </row>
    <row r="116" spans="1:130" s="230" customFormat="1" ht="26.25" customHeight="1">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501</v>
      </c>
      <c r="AB116" s="780"/>
      <c r="AC116" s="780"/>
      <c r="AD116" s="780"/>
      <c r="AE116" s="781"/>
      <c r="AF116" s="782">
        <v>769</v>
      </c>
      <c r="AG116" s="780"/>
      <c r="AH116" s="780"/>
      <c r="AI116" s="780"/>
      <c r="AJ116" s="781"/>
      <c r="AK116" s="782">
        <v>610</v>
      </c>
      <c r="AL116" s="780"/>
      <c r="AM116" s="780"/>
      <c r="AN116" s="780"/>
      <c r="AO116" s="781"/>
      <c r="AP116" s="824">
        <v>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391</v>
      </c>
      <c r="BR116" s="817"/>
      <c r="BS116" s="817"/>
      <c r="BT116" s="817"/>
      <c r="BU116" s="817"/>
      <c r="BV116" s="817" t="s">
        <v>391</v>
      </c>
      <c r="BW116" s="817"/>
      <c r="BX116" s="817"/>
      <c r="BY116" s="817"/>
      <c r="BZ116" s="817"/>
      <c r="CA116" s="817" t="s">
        <v>448</v>
      </c>
      <c r="CB116" s="817"/>
      <c r="CC116" s="817"/>
      <c r="CD116" s="817"/>
      <c r="CE116" s="817"/>
      <c r="CF116" s="875" t="s">
        <v>454</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465</v>
      </c>
      <c r="DM116" s="780"/>
      <c r="DN116" s="780"/>
      <c r="DO116" s="780"/>
      <c r="DP116" s="781"/>
      <c r="DQ116" s="782" t="s">
        <v>447</v>
      </c>
      <c r="DR116" s="780"/>
      <c r="DS116" s="780"/>
      <c r="DT116" s="780"/>
      <c r="DU116" s="781"/>
      <c r="DV116" s="824" t="s">
        <v>454</v>
      </c>
      <c r="DW116" s="825"/>
      <c r="DX116" s="825"/>
      <c r="DY116" s="825"/>
      <c r="DZ116" s="826"/>
    </row>
    <row r="117" spans="1:130" s="230" customFormat="1" ht="26.25" customHeight="1">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5004815</v>
      </c>
      <c r="AB117" s="903"/>
      <c r="AC117" s="903"/>
      <c r="AD117" s="903"/>
      <c r="AE117" s="904"/>
      <c r="AF117" s="905">
        <v>5118989</v>
      </c>
      <c r="AG117" s="903"/>
      <c r="AH117" s="903"/>
      <c r="AI117" s="903"/>
      <c r="AJ117" s="904"/>
      <c r="AK117" s="905">
        <v>5280022</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391</v>
      </c>
      <c r="BR117" s="817"/>
      <c r="BS117" s="817"/>
      <c r="BT117" s="817"/>
      <c r="BU117" s="817"/>
      <c r="BV117" s="817" t="s">
        <v>461</v>
      </c>
      <c r="BW117" s="817"/>
      <c r="BX117" s="817"/>
      <c r="BY117" s="817"/>
      <c r="BZ117" s="817"/>
      <c r="CA117" s="817" t="s">
        <v>448</v>
      </c>
      <c r="CB117" s="817"/>
      <c r="CC117" s="817"/>
      <c r="CD117" s="817"/>
      <c r="CE117" s="817"/>
      <c r="CF117" s="875" t="s">
        <v>447</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448</v>
      </c>
      <c r="DH117" s="780"/>
      <c r="DI117" s="780"/>
      <c r="DJ117" s="780"/>
      <c r="DK117" s="781"/>
      <c r="DL117" s="782" t="s">
        <v>391</v>
      </c>
      <c r="DM117" s="780"/>
      <c r="DN117" s="780"/>
      <c r="DO117" s="780"/>
      <c r="DP117" s="781"/>
      <c r="DQ117" s="782" t="s">
        <v>391</v>
      </c>
      <c r="DR117" s="780"/>
      <c r="DS117" s="780"/>
      <c r="DT117" s="780"/>
      <c r="DU117" s="781"/>
      <c r="DV117" s="824" t="s">
        <v>448</v>
      </c>
      <c r="DW117" s="825"/>
      <c r="DX117" s="825"/>
      <c r="DY117" s="825"/>
      <c r="DZ117" s="826"/>
    </row>
    <row r="118" spans="1:130" s="230" customFormat="1" ht="26.25" customHeight="1">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307</v>
      </c>
      <c r="AL118" s="896"/>
      <c r="AM118" s="896"/>
      <c r="AN118" s="896"/>
      <c r="AO118" s="897"/>
      <c r="AP118" s="899" t="s">
        <v>434</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448</v>
      </c>
      <c r="BR118" s="845"/>
      <c r="BS118" s="845"/>
      <c r="BT118" s="845"/>
      <c r="BU118" s="845"/>
      <c r="BV118" s="845" t="s">
        <v>391</v>
      </c>
      <c r="BW118" s="845"/>
      <c r="BX118" s="845"/>
      <c r="BY118" s="845"/>
      <c r="BZ118" s="845"/>
      <c r="CA118" s="845" t="s">
        <v>391</v>
      </c>
      <c r="CB118" s="845"/>
      <c r="CC118" s="845"/>
      <c r="CD118" s="845"/>
      <c r="CE118" s="845"/>
      <c r="CF118" s="875" t="s">
        <v>461</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391</v>
      </c>
      <c r="DH118" s="780"/>
      <c r="DI118" s="780"/>
      <c r="DJ118" s="780"/>
      <c r="DK118" s="781"/>
      <c r="DL118" s="782" t="s">
        <v>391</v>
      </c>
      <c r="DM118" s="780"/>
      <c r="DN118" s="780"/>
      <c r="DO118" s="780"/>
      <c r="DP118" s="781"/>
      <c r="DQ118" s="782" t="s">
        <v>391</v>
      </c>
      <c r="DR118" s="780"/>
      <c r="DS118" s="780"/>
      <c r="DT118" s="780"/>
      <c r="DU118" s="781"/>
      <c r="DV118" s="824" t="s">
        <v>447</v>
      </c>
      <c r="DW118" s="825"/>
      <c r="DX118" s="825"/>
      <c r="DY118" s="825"/>
      <c r="DZ118" s="826"/>
    </row>
    <row r="119" spans="1:130" s="230" customFormat="1" ht="26.25" customHeight="1">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448</v>
      </c>
      <c r="AB119" s="889"/>
      <c r="AC119" s="889"/>
      <c r="AD119" s="889"/>
      <c r="AE119" s="890"/>
      <c r="AF119" s="891" t="s">
        <v>448</v>
      </c>
      <c r="AG119" s="889"/>
      <c r="AH119" s="889"/>
      <c r="AI119" s="889"/>
      <c r="AJ119" s="890"/>
      <c r="AK119" s="891" t="s">
        <v>391</v>
      </c>
      <c r="AL119" s="889"/>
      <c r="AM119" s="889"/>
      <c r="AN119" s="889"/>
      <c r="AO119" s="890"/>
      <c r="AP119" s="892" t="s">
        <v>391</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471</v>
      </c>
      <c r="BP119" s="878"/>
      <c r="BQ119" s="879">
        <v>55419676</v>
      </c>
      <c r="BR119" s="845"/>
      <c r="BS119" s="845"/>
      <c r="BT119" s="845"/>
      <c r="BU119" s="845"/>
      <c r="BV119" s="845">
        <v>54783662</v>
      </c>
      <c r="BW119" s="845"/>
      <c r="BX119" s="845"/>
      <c r="BY119" s="845"/>
      <c r="BZ119" s="845"/>
      <c r="CA119" s="845">
        <v>52490858</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461</v>
      </c>
      <c r="DH119" s="764"/>
      <c r="DI119" s="764"/>
      <c r="DJ119" s="764"/>
      <c r="DK119" s="765"/>
      <c r="DL119" s="766" t="s">
        <v>391</v>
      </c>
      <c r="DM119" s="764"/>
      <c r="DN119" s="764"/>
      <c r="DO119" s="764"/>
      <c r="DP119" s="765"/>
      <c r="DQ119" s="766" t="s">
        <v>391</v>
      </c>
      <c r="DR119" s="764"/>
      <c r="DS119" s="764"/>
      <c r="DT119" s="764"/>
      <c r="DU119" s="765"/>
      <c r="DV119" s="848" t="s">
        <v>448</v>
      </c>
      <c r="DW119" s="849"/>
      <c r="DX119" s="849"/>
      <c r="DY119" s="849"/>
      <c r="DZ119" s="850"/>
    </row>
    <row r="120" spans="1:130" s="230" customFormat="1" ht="26.25" customHeight="1">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461</v>
      </c>
      <c r="AB120" s="780"/>
      <c r="AC120" s="780"/>
      <c r="AD120" s="780"/>
      <c r="AE120" s="781"/>
      <c r="AF120" s="782" t="s">
        <v>391</v>
      </c>
      <c r="AG120" s="780"/>
      <c r="AH120" s="780"/>
      <c r="AI120" s="780"/>
      <c r="AJ120" s="781"/>
      <c r="AK120" s="782" t="s">
        <v>391</v>
      </c>
      <c r="AL120" s="780"/>
      <c r="AM120" s="780"/>
      <c r="AN120" s="780"/>
      <c r="AO120" s="781"/>
      <c r="AP120" s="824" t="s">
        <v>391</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11164191</v>
      </c>
      <c r="BR120" s="842"/>
      <c r="BS120" s="842"/>
      <c r="BT120" s="842"/>
      <c r="BU120" s="842"/>
      <c r="BV120" s="842">
        <v>12324456</v>
      </c>
      <c r="BW120" s="842"/>
      <c r="BX120" s="842"/>
      <c r="BY120" s="842"/>
      <c r="BZ120" s="842"/>
      <c r="CA120" s="842">
        <v>13555375</v>
      </c>
      <c r="CB120" s="842"/>
      <c r="CC120" s="842"/>
      <c r="CD120" s="842"/>
      <c r="CE120" s="842"/>
      <c r="CF120" s="866">
        <v>95.8</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t="s">
        <v>448</v>
      </c>
      <c r="DH120" s="842"/>
      <c r="DI120" s="842"/>
      <c r="DJ120" s="842"/>
      <c r="DK120" s="842"/>
      <c r="DL120" s="842">
        <v>6143114</v>
      </c>
      <c r="DM120" s="842"/>
      <c r="DN120" s="842"/>
      <c r="DO120" s="842"/>
      <c r="DP120" s="842"/>
      <c r="DQ120" s="842">
        <v>5278148</v>
      </c>
      <c r="DR120" s="842"/>
      <c r="DS120" s="842"/>
      <c r="DT120" s="842"/>
      <c r="DU120" s="842"/>
      <c r="DV120" s="843">
        <v>37.299999999999997</v>
      </c>
      <c r="DW120" s="843"/>
      <c r="DX120" s="843"/>
      <c r="DY120" s="843"/>
      <c r="DZ120" s="844"/>
    </row>
    <row r="121" spans="1:130" s="230" customFormat="1" ht="26.25" customHeight="1">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391</v>
      </c>
      <c r="AG121" s="780"/>
      <c r="AH121" s="780"/>
      <c r="AI121" s="780"/>
      <c r="AJ121" s="781"/>
      <c r="AK121" s="782" t="s">
        <v>448</v>
      </c>
      <c r="AL121" s="780"/>
      <c r="AM121" s="780"/>
      <c r="AN121" s="780"/>
      <c r="AO121" s="781"/>
      <c r="AP121" s="824" t="s">
        <v>448</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1484712</v>
      </c>
      <c r="BR121" s="817"/>
      <c r="BS121" s="817"/>
      <c r="BT121" s="817"/>
      <c r="BU121" s="817"/>
      <c r="BV121" s="817">
        <v>1421358</v>
      </c>
      <c r="BW121" s="817"/>
      <c r="BX121" s="817"/>
      <c r="BY121" s="817"/>
      <c r="BZ121" s="817"/>
      <c r="CA121" s="817">
        <v>1389031</v>
      </c>
      <c r="CB121" s="817"/>
      <c r="CC121" s="817"/>
      <c r="CD121" s="817"/>
      <c r="CE121" s="817"/>
      <c r="CF121" s="875">
        <v>9.8000000000000007</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v>1747199</v>
      </c>
      <c r="DH121" s="817"/>
      <c r="DI121" s="817"/>
      <c r="DJ121" s="817"/>
      <c r="DK121" s="817"/>
      <c r="DL121" s="817">
        <v>1921202</v>
      </c>
      <c r="DM121" s="817"/>
      <c r="DN121" s="817"/>
      <c r="DO121" s="817"/>
      <c r="DP121" s="817"/>
      <c r="DQ121" s="817">
        <v>2447528</v>
      </c>
      <c r="DR121" s="817"/>
      <c r="DS121" s="817"/>
      <c r="DT121" s="817"/>
      <c r="DU121" s="817"/>
      <c r="DV121" s="794">
        <v>17.3</v>
      </c>
      <c r="DW121" s="794"/>
      <c r="DX121" s="794"/>
      <c r="DY121" s="794"/>
      <c r="DZ121" s="795"/>
    </row>
    <row r="122" spans="1:130" s="230" customFormat="1" ht="26.25" customHeight="1">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448</v>
      </c>
      <c r="AG122" s="780"/>
      <c r="AH122" s="780"/>
      <c r="AI122" s="780"/>
      <c r="AJ122" s="781"/>
      <c r="AK122" s="782" t="s">
        <v>448</v>
      </c>
      <c r="AL122" s="780"/>
      <c r="AM122" s="780"/>
      <c r="AN122" s="780"/>
      <c r="AO122" s="781"/>
      <c r="AP122" s="824" t="s">
        <v>448</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38096886</v>
      </c>
      <c r="BR122" s="845"/>
      <c r="BS122" s="845"/>
      <c r="BT122" s="845"/>
      <c r="BU122" s="845"/>
      <c r="BV122" s="845">
        <v>37081302</v>
      </c>
      <c r="BW122" s="845"/>
      <c r="BX122" s="845"/>
      <c r="BY122" s="845"/>
      <c r="BZ122" s="845"/>
      <c r="CA122" s="845">
        <v>37675448</v>
      </c>
      <c r="CB122" s="845"/>
      <c r="CC122" s="845"/>
      <c r="CD122" s="845"/>
      <c r="CE122" s="845"/>
      <c r="CF122" s="846">
        <v>266.3</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v>28517</v>
      </c>
      <c r="DH122" s="817"/>
      <c r="DI122" s="817"/>
      <c r="DJ122" s="817"/>
      <c r="DK122" s="817"/>
      <c r="DL122" s="817">
        <v>28189</v>
      </c>
      <c r="DM122" s="817"/>
      <c r="DN122" s="817"/>
      <c r="DO122" s="817"/>
      <c r="DP122" s="817"/>
      <c r="DQ122" s="817">
        <v>26125</v>
      </c>
      <c r="DR122" s="817"/>
      <c r="DS122" s="817"/>
      <c r="DT122" s="817"/>
      <c r="DU122" s="817"/>
      <c r="DV122" s="794">
        <v>0.2</v>
      </c>
      <c r="DW122" s="794"/>
      <c r="DX122" s="794"/>
      <c r="DY122" s="794"/>
      <c r="DZ122" s="795"/>
    </row>
    <row r="123" spans="1:130" s="230" customFormat="1" ht="26.25" customHeight="1">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391</v>
      </c>
      <c r="AB123" s="780"/>
      <c r="AC123" s="780"/>
      <c r="AD123" s="780"/>
      <c r="AE123" s="781"/>
      <c r="AF123" s="782" t="s">
        <v>454</v>
      </c>
      <c r="AG123" s="780"/>
      <c r="AH123" s="780"/>
      <c r="AI123" s="780"/>
      <c r="AJ123" s="781"/>
      <c r="AK123" s="782" t="s">
        <v>447</v>
      </c>
      <c r="AL123" s="780"/>
      <c r="AM123" s="780"/>
      <c r="AN123" s="780"/>
      <c r="AO123" s="781"/>
      <c r="AP123" s="824" t="s">
        <v>448</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482</v>
      </c>
      <c r="BP123" s="878"/>
      <c r="BQ123" s="832">
        <v>50745789</v>
      </c>
      <c r="BR123" s="833"/>
      <c r="BS123" s="833"/>
      <c r="BT123" s="833"/>
      <c r="BU123" s="833"/>
      <c r="BV123" s="833">
        <v>50827116</v>
      </c>
      <c r="BW123" s="833"/>
      <c r="BX123" s="833"/>
      <c r="BY123" s="833"/>
      <c r="BZ123" s="833"/>
      <c r="CA123" s="833">
        <v>52619854</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448</v>
      </c>
      <c r="DH123" s="780"/>
      <c r="DI123" s="780"/>
      <c r="DJ123" s="780"/>
      <c r="DK123" s="781"/>
      <c r="DL123" s="782" t="s">
        <v>454</v>
      </c>
      <c r="DM123" s="780"/>
      <c r="DN123" s="780"/>
      <c r="DO123" s="780"/>
      <c r="DP123" s="781"/>
      <c r="DQ123" s="782" t="s">
        <v>391</v>
      </c>
      <c r="DR123" s="780"/>
      <c r="DS123" s="780"/>
      <c r="DT123" s="780"/>
      <c r="DU123" s="781"/>
      <c r="DV123" s="824" t="s">
        <v>391</v>
      </c>
      <c r="DW123" s="825"/>
      <c r="DX123" s="825"/>
      <c r="DY123" s="825"/>
      <c r="DZ123" s="826"/>
    </row>
    <row r="124" spans="1:130" s="230" customFormat="1" ht="26.25" customHeight="1" thickBot="1">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391</v>
      </c>
      <c r="AB124" s="780"/>
      <c r="AC124" s="780"/>
      <c r="AD124" s="780"/>
      <c r="AE124" s="781"/>
      <c r="AF124" s="782" t="s">
        <v>391</v>
      </c>
      <c r="AG124" s="780"/>
      <c r="AH124" s="780"/>
      <c r="AI124" s="780"/>
      <c r="AJ124" s="781"/>
      <c r="AK124" s="782" t="s">
        <v>391</v>
      </c>
      <c r="AL124" s="780"/>
      <c r="AM124" s="780"/>
      <c r="AN124" s="780"/>
      <c r="AO124" s="781"/>
      <c r="AP124" s="824" t="s">
        <v>461</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33.9</v>
      </c>
      <c r="BR124" s="831"/>
      <c r="BS124" s="831"/>
      <c r="BT124" s="831"/>
      <c r="BU124" s="831"/>
      <c r="BV124" s="831">
        <v>27.4</v>
      </c>
      <c r="BW124" s="831"/>
      <c r="BX124" s="831"/>
      <c r="BY124" s="831"/>
      <c r="BZ124" s="831"/>
      <c r="CA124" s="831" t="s">
        <v>447</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v>6919643</v>
      </c>
      <c r="DH124" s="764"/>
      <c r="DI124" s="764"/>
      <c r="DJ124" s="764"/>
      <c r="DK124" s="765"/>
      <c r="DL124" s="766" t="s">
        <v>448</v>
      </c>
      <c r="DM124" s="764"/>
      <c r="DN124" s="764"/>
      <c r="DO124" s="764"/>
      <c r="DP124" s="765"/>
      <c r="DQ124" s="766" t="s">
        <v>391</v>
      </c>
      <c r="DR124" s="764"/>
      <c r="DS124" s="764"/>
      <c r="DT124" s="764"/>
      <c r="DU124" s="765"/>
      <c r="DV124" s="848" t="s">
        <v>391</v>
      </c>
      <c r="DW124" s="849"/>
      <c r="DX124" s="849"/>
      <c r="DY124" s="849"/>
      <c r="DZ124" s="850"/>
    </row>
    <row r="125" spans="1:130" s="230" customFormat="1" ht="26.25" customHeight="1">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391</v>
      </c>
      <c r="AB125" s="780"/>
      <c r="AC125" s="780"/>
      <c r="AD125" s="780"/>
      <c r="AE125" s="781"/>
      <c r="AF125" s="782" t="s">
        <v>461</v>
      </c>
      <c r="AG125" s="780"/>
      <c r="AH125" s="780"/>
      <c r="AI125" s="780"/>
      <c r="AJ125" s="781"/>
      <c r="AK125" s="782" t="s">
        <v>454</v>
      </c>
      <c r="AL125" s="780"/>
      <c r="AM125" s="780"/>
      <c r="AN125" s="780"/>
      <c r="AO125" s="781"/>
      <c r="AP125" s="824" t="s">
        <v>391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448</v>
      </c>
      <c r="DH125" s="842"/>
      <c r="DI125" s="842"/>
      <c r="DJ125" s="842"/>
      <c r="DK125" s="842"/>
      <c r="DL125" s="842" t="s">
        <v>391</v>
      </c>
      <c r="DM125" s="842"/>
      <c r="DN125" s="842"/>
      <c r="DO125" s="842"/>
      <c r="DP125" s="842"/>
      <c r="DQ125" s="842" t="s">
        <v>488</v>
      </c>
      <c r="DR125" s="842"/>
      <c r="DS125" s="842"/>
      <c r="DT125" s="842"/>
      <c r="DU125" s="842"/>
      <c r="DV125" s="843" t="s">
        <v>391</v>
      </c>
      <c r="DW125" s="843"/>
      <c r="DX125" s="843"/>
      <c r="DY125" s="843"/>
      <c r="DZ125" s="844"/>
    </row>
    <row r="126" spans="1:130" s="230" customFormat="1" ht="26.25" customHeight="1" thickBot="1">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391</v>
      </c>
      <c r="AB126" s="780"/>
      <c r="AC126" s="780"/>
      <c r="AD126" s="780"/>
      <c r="AE126" s="781"/>
      <c r="AF126" s="782" t="s">
        <v>448</v>
      </c>
      <c r="AG126" s="780"/>
      <c r="AH126" s="780"/>
      <c r="AI126" s="780"/>
      <c r="AJ126" s="781"/>
      <c r="AK126" s="782" t="s">
        <v>447</v>
      </c>
      <c r="AL126" s="780"/>
      <c r="AM126" s="780"/>
      <c r="AN126" s="780"/>
      <c r="AO126" s="781"/>
      <c r="AP126" s="824" t="s">
        <v>391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488</v>
      </c>
      <c r="DH126" s="817"/>
      <c r="DI126" s="817"/>
      <c r="DJ126" s="817"/>
      <c r="DK126" s="817"/>
      <c r="DL126" s="817" t="s">
        <v>391</v>
      </c>
      <c r="DM126" s="817"/>
      <c r="DN126" s="817"/>
      <c r="DO126" s="817"/>
      <c r="DP126" s="817"/>
      <c r="DQ126" s="817" t="s">
        <v>391</v>
      </c>
      <c r="DR126" s="817"/>
      <c r="DS126" s="817"/>
      <c r="DT126" s="817"/>
      <c r="DU126" s="817"/>
      <c r="DV126" s="794" t="s">
        <v>448</v>
      </c>
      <c r="DW126" s="794"/>
      <c r="DX126" s="794"/>
      <c r="DY126" s="794"/>
      <c r="DZ126" s="795"/>
    </row>
    <row r="127" spans="1:130" s="230" customFormat="1" ht="26.25" customHeight="1">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136</v>
      </c>
      <c r="AB127" s="780"/>
      <c r="AC127" s="780"/>
      <c r="AD127" s="780"/>
      <c r="AE127" s="781"/>
      <c r="AF127" s="782">
        <v>40</v>
      </c>
      <c r="AG127" s="780"/>
      <c r="AH127" s="780"/>
      <c r="AI127" s="780"/>
      <c r="AJ127" s="781"/>
      <c r="AK127" s="782">
        <v>77</v>
      </c>
      <c r="AL127" s="780"/>
      <c r="AM127" s="780"/>
      <c r="AN127" s="780"/>
      <c r="AO127" s="781"/>
      <c r="AP127" s="824">
        <v>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447</v>
      </c>
      <c r="DH127" s="817"/>
      <c r="DI127" s="817"/>
      <c r="DJ127" s="817"/>
      <c r="DK127" s="817"/>
      <c r="DL127" s="817" t="s">
        <v>461</v>
      </c>
      <c r="DM127" s="817"/>
      <c r="DN127" s="817"/>
      <c r="DO127" s="817"/>
      <c r="DP127" s="817"/>
      <c r="DQ127" s="817" t="s">
        <v>391</v>
      </c>
      <c r="DR127" s="817"/>
      <c r="DS127" s="817"/>
      <c r="DT127" s="817"/>
      <c r="DU127" s="817"/>
      <c r="DV127" s="794" t="s">
        <v>448</v>
      </c>
      <c r="DW127" s="794"/>
      <c r="DX127" s="794"/>
      <c r="DY127" s="794"/>
      <c r="DZ127" s="795"/>
    </row>
    <row r="128" spans="1:130" s="230" customFormat="1" ht="26.25" customHeight="1" thickBot="1">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302135</v>
      </c>
      <c r="AB128" s="801"/>
      <c r="AC128" s="801"/>
      <c r="AD128" s="801"/>
      <c r="AE128" s="802"/>
      <c r="AF128" s="803">
        <v>290851</v>
      </c>
      <c r="AG128" s="801"/>
      <c r="AH128" s="801"/>
      <c r="AI128" s="801"/>
      <c r="AJ128" s="802"/>
      <c r="AK128" s="803">
        <v>342680</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447</v>
      </c>
      <c r="BG128" s="787"/>
      <c r="BH128" s="787"/>
      <c r="BI128" s="787"/>
      <c r="BJ128" s="787"/>
      <c r="BK128" s="787"/>
      <c r="BL128" s="810"/>
      <c r="BM128" s="786">
        <v>12.61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v>254487</v>
      </c>
      <c r="DH128" s="791"/>
      <c r="DI128" s="791"/>
      <c r="DJ128" s="791"/>
      <c r="DK128" s="791"/>
      <c r="DL128" s="791">
        <v>66357</v>
      </c>
      <c r="DM128" s="791"/>
      <c r="DN128" s="791"/>
      <c r="DO128" s="791"/>
      <c r="DP128" s="791"/>
      <c r="DQ128" s="791">
        <v>28312</v>
      </c>
      <c r="DR128" s="791"/>
      <c r="DS128" s="791"/>
      <c r="DT128" s="791"/>
      <c r="DU128" s="791"/>
      <c r="DV128" s="792">
        <v>0.2</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17175139</v>
      </c>
      <c r="AB129" s="780"/>
      <c r="AC129" s="780"/>
      <c r="AD129" s="780"/>
      <c r="AE129" s="781"/>
      <c r="AF129" s="782">
        <v>17843338</v>
      </c>
      <c r="AG129" s="780"/>
      <c r="AH129" s="780"/>
      <c r="AI129" s="780"/>
      <c r="AJ129" s="781"/>
      <c r="AK129" s="782">
        <v>17698805</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448</v>
      </c>
      <c r="BG129" s="771"/>
      <c r="BH129" s="771"/>
      <c r="BI129" s="771"/>
      <c r="BJ129" s="771"/>
      <c r="BK129" s="771"/>
      <c r="BL129" s="772"/>
      <c r="BM129" s="770">
        <v>17.61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3406947</v>
      </c>
      <c r="AB130" s="780"/>
      <c r="AC130" s="780"/>
      <c r="AD130" s="780"/>
      <c r="AE130" s="781"/>
      <c r="AF130" s="782">
        <v>3453884</v>
      </c>
      <c r="AG130" s="780"/>
      <c r="AH130" s="780"/>
      <c r="AI130" s="780"/>
      <c r="AJ130" s="781"/>
      <c r="AK130" s="782">
        <v>3553621</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9.5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13768192</v>
      </c>
      <c r="AB131" s="764"/>
      <c r="AC131" s="764"/>
      <c r="AD131" s="764"/>
      <c r="AE131" s="765"/>
      <c r="AF131" s="766">
        <v>14389454</v>
      </c>
      <c r="AG131" s="764"/>
      <c r="AH131" s="764"/>
      <c r="AI131" s="764"/>
      <c r="AJ131" s="765"/>
      <c r="AK131" s="766">
        <v>14145184</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448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9.4110604490000007</v>
      </c>
      <c r="AB132" s="745"/>
      <c r="AC132" s="745"/>
      <c r="AD132" s="745"/>
      <c r="AE132" s="746"/>
      <c r="AF132" s="747">
        <v>9.5504238039999994</v>
      </c>
      <c r="AG132" s="745"/>
      <c r="AH132" s="745"/>
      <c r="AI132" s="745"/>
      <c r="AJ132" s="746"/>
      <c r="AK132" s="747">
        <v>9.7822764269999993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9.5</v>
      </c>
      <c r="AB133" s="724"/>
      <c r="AC133" s="724"/>
      <c r="AD133" s="724"/>
      <c r="AE133" s="725"/>
      <c r="AF133" s="723">
        <v>9.6</v>
      </c>
      <c r="AG133" s="724"/>
      <c r="AH133" s="724"/>
      <c r="AI133" s="724"/>
      <c r="AJ133" s="725"/>
      <c r="AK133" s="723">
        <v>9.5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tOOqZt26/nz+CK9uv2QFQjv0No4ffIeBfAes9kc8Ot2xiefaa9txGkgT7fwYveFsmj5zbtZuWwiFWJ8bGzk0Q==" saltValue="IjGVx7n5lHnqAhTBNkdR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8D489-B447-43A4-99AD-A85BF45AB5D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510</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PMQzIFGifOgu6l6kQsSQQ3bhBjQK3KppPFCcqrODc+6+mUPkhN5ECyG40IaBV/zRW+1MaAJqqbDP4CxDtBTYew==" saltValue="PwLgP4Mf7gY3N5jpd5M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Edqo3qvCr98PR07riJK9U9Kr1pPrlrKcMM8kevudIhj/6qRLJm69mLJ+HvjO7E+kuSqL4EVhx2oBPsOa1JtAA==" saltValue="cMo6Mxs84SUFjk0VdZEbb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5165332</v>
      </c>
      <c r="AP9" s="281">
        <v>123958</v>
      </c>
      <c r="AQ9" s="282">
        <v>90021</v>
      </c>
      <c r="AR9" s="283">
        <v>37.700000000000003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578181</v>
      </c>
      <c r="AP10" s="284">
        <v>13875</v>
      </c>
      <c r="AQ10" s="285">
        <v>11562</v>
      </c>
      <c r="AR10" s="286">
        <v>20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2295</v>
      </c>
      <c r="AP11" s="284">
        <v>55</v>
      </c>
      <c r="AQ11" s="285">
        <v>947</v>
      </c>
      <c r="AR11" s="286">
        <v>-94.2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v>11</v>
      </c>
      <c r="AR12" s="286" t="s">
        <v>522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425169</v>
      </c>
      <c r="AP13" s="284">
        <v>10203</v>
      </c>
      <c r="AQ13" s="285">
        <v>3606</v>
      </c>
      <c r="AR13" s="286">
        <v>182.9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34884</v>
      </c>
      <c r="AP14" s="284">
        <v>837</v>
      </c>
      <c r="AQ14" s="285">
        <v>1599</v>
      </c>
      <c r="AR14" s="286">
        <v>-47.7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-561446</v>
      </c>
      <c r="AP15" s="284">
        <v>-13474</v>
      </c>
      <c r="AQ15" s="285">
        <v>-6463</v>
      </c>
      <c r="AR15" s="286">
        <v>108.5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5644415</v>
      </c>
      <c r="AP16" s="284">
        <v>135455</v>
      </c>
      <c r="AQ16" s="285">
        <v>101283</v>
      </c>
      <c r="AR16" s="286">
        <v>33.700000000000003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12.46</v>
      </c>
      <c r="AP21" s="298">
        <v>9.14</v>
      </c>
      <c r="AQ21" s="299">
        <v>3.32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98.2</v>
      </c>
      <c r="AP22" s="303">
        <v>97.6</v>
      </c>
      <c r="AQ22" s="304">
        <v>0.6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4510796</v>
      </c>
      <c r="AP32" s="312">
        <v>108250</v>
      </c>
      <c r="AQ32" s="313">
        <v>58458</v>
      </c>
      <c r="AR32" s="314">
        <v>85.2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t="s">
        <v>522</v>
      </c>
      <c r="AR34" s="314" t="s">
        <v>522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735008</v>
      </c>
      <c r="AP35" s="312">
        <v>17639</v>
      </c>
      <c r="AQ35" s="313">
        <v>14034</v>
      </c>
      <c r="AR35" s="314">
        <v>25.7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33531</v>
      </c>
      <c r="AP36" s="312">
        <v>805</v>
      </c>
      <c r="AQ36" s="313">
        <v>2546</v>
      </c>
      <c r="AR36" s="314">
        <v>-68.400000000000006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77</v>
      </c>
      <c r="AP37" s="312">
        <v>2</v>
      </c>
      <c r="AQ37" s="313">
        <v>290</v>
      </c>
      <c r="AR37" s="314">
        <v>-99.3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v>610</v>
      </c>
      <c r="AP38" s="315">
        <v>15</v>
      </c>
      <c r="AQ38" s="316">
        <v>1</v>
      </c>
      <c r="AR38" s="304">
        <v>1400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-342680</v>
      </c>
      <c r="AP39" s="312">
        <v>-8224</v>
      </c>
      <c r="AQ39" s="313">
        <v>-4639</v>
      </c>
      <c r="AR39" s="314">
        <v>77.3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-3553621</v>
      </c>
      <c r="AP40" s="312">
        <v>-85280</v>
      </c>
      <c r="AQ40" s="313">
        <v>-48753</v>
      </c>
      <c r="AR40" s="314">
        <v>74.900000000000006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1383721</v>
      </c>
      <c r="AP41" s="312">
        <v>33207</v>
      </c>
      <c r="AQ41" s="313">
        <v>21939</v>
      </c>
      <c r="AR41" s="314">
        <v>51.4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7618350</v>
      </c>
      <c r="AN51" s="334">
        <v>175882</v>
      </c>
      <c r="AO51" s="335">
        <v>58.2</v>
      </c>
      <c r="AP51" s="336">
        <v>65080</v>
      </c>
      <c r="AQ51" s="337">
        <v>-10.4</v>
      </c>
      <c r="AR51" s="338">
        <v>68.599999999999994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4896878</v>
      </c>
      <c r="AN52" s="342">
        <v>113053</v>
      </c>
      <c r="AO52" s="343">
        <v>93.2</v>
      </c>
      <c r="AP52" s="344">
        <v>38201</v>
      </c>
      <c r="AQ52" s="345">
        <v>4.8</v>
      </c>
      <c r="AR52" s="346">
        <v>88.4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6064459</v>
      </c>
      <c r="AN53" s="334">
        <v>140164</v>
      </c>
      <c r="AO53" s="335">
        <v>-20.3</v>
      </c>
      <c r="AP53" s="336">
        <v>79288</v>
      </c>
      <c r="AQ53" s="337">
        <v>21.8</v>
      </c>
      <c r="AR53" s="338">
        <v>-42.1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1548785</v>
      </c>
      <c r="AN54" s="342">
        <v>35796</v>
      </c>
      <c r="AO54" s="343">
        <v>-68.3</v>
      </c>
      <c r="AP54" s="344">
        <v>41870</v>
      </c>
      <c r="AQ54" s="345">
        <v>9.6</v>
      </c>
      <c r="AR54" s="346">
        <v>-77.900000000000006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6564648</v>
      </c>
      <c r="AN55" s="334">
        <v>154020</v>
      </c>
      <c r="AO55" s="335">
        <v>9.9</v>
      </c>
      <c r="AP55" s="336">
        <v>84962</v>
      </c>
      <c r="AQ55" s="337">
        <v>7.2</v>
      </c>
      <c r="AR55" s="338">
        <v>2.7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1826649</v>
      </c>
      <c r="AN56" s="342">
        <v>42857</v>
      </c>
      <c r="AO56" s="343">
        <v>19.7</v>
      </c>
      <c r="AP56" s="344">
        <v>42793</v>
      </c>
      <c r="AQ56" s="345">
        <v>2.2000000000000002</v>
      </c>
      <c r="AR56" s="346">
        <v>17.5</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5194627</v>
      </c>
      <c r="AN57" s="334">
        <v>123221</v>
      </c>
      <c r="AO57" s="335">
        <v>-20</v>
      </c>
      <c r="AP57" s="336">
        <v>71279</v>
      </c>
      <c r="AQ57" s="337">
        <v>-16.100000000000001</v>
      </c>
      <c r="AR57" s="338">
        <v>-3.9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1721677</v>
      </c>
      <c r="AN58" s="342">
        <v>40840</v>
      </c>
      <c r="AO58" s="343">
        <v>-4.7</v>
      </c>
      <c r="AP58" s="344">
        <v>36731</v>
      </c>
      <c r="AQ58" s="345">
        <v>-14.2</v>
      </c>
      <c r="AR58" s="346">
        <v>9.5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3024918</v>
      </c>
      <c r="AN59" s="334">
        <v>72592</v>
      </c>
      <c r="AO59" s="335">
        <v>-41.1</v>
      </c>
      <c r="AP59" s="336">
        <v>74994</v>
      </c>
      <c r="AQ59" s="337">
        <v>5.2</v>
      </c>
      <c r="AR59" s="338">
        <v>-46.3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869854</v>
      </c>
      <c r="AN60" s="342">
        <v>20875</v>
      </c>
      <c r="AO60" s="343">
        <v>-48.9</v>
      </c>
      <c r="AP60" s="344">
        <v>36188</v>
      </c>
      <c r="AQ60" s="345">
        <v>-1.5</v>
      </c>
      <c r="AR60" s="346">
        <v>-47.4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5693400</v>
      </c>
      <c r="AN61" s="349">
        <v>133176</v>
      </c>
      <c r="AO61" s="350">
        <v>-2.7</v>
      </c>
      <c r="AP61" s="351">
        <v>75121</v>
      </c>
      <c r="AQ61" s="352">
        <v>1.5</v>
      </c>
      <c r="AR61" s="338">
        <v>-4.2</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2172769</v>
      </c>
      <c r="AN62" s="342">
        <v>50684</v>
      </c>
      <c r="AO62" s="343">
        <v>-1.8</v>
      </c>
      <c r="AP62" s="344">
        <v>39157</v>
      </c>
      <c r="AQ62" s="345">
        <v>0.2</v>
      </c>
      <c r="AR62" s="346">
        <v>-2</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MIzk1pp9ozjUX1MWSrh8LajKC6NOZmkoqbyCOCXfpQ76AowpHuBqjksX8g5OOjvgXeVmJINQzbWS3Wc93uoRdQ==" saltValue="gbvVYI4FDr3XXjjG3n9R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561</v>
      </c>
    </row>
    <row r="120" spans="125:125" ht="13.5" hidden="1" customHeight="1"/>
    <row r="121" spans="125:125" ht="13.5" hidden="1" customHeight="1">
      <c r="DU121" s="259"/>
    </row>
  </sheetData>
  <sheetProtection algorithmName="SHA-512" hashValue="KK+rnDBShEveZ7xaFihL5icM3Gb/0Y+dIQwrEK/HPSLIg2/j1bthPnZuJW/5tgafYSC78CtHiNVprBmJJPotMA==" saltValue="DRN7eHU6RD/P2xzuY7m+h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562</v>
      </c>
    </row>
  </sheetData>
  <sheetProtection algorithmName="SHA-512" hashValue="+wRui+muvriVImBxtz7cdKpcfLbFhDOmo6VKPJc/uJWwXoSN/6NfWxGUVXdwXdyMWfFcAOQnKhIWIlUnjAyN2w==" saltValue="FYQRq/g6eJPNqUw2ZPasw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39" t="s">
        <v>3</v>
      </c>
      <c r="D47" s="1139"/>
      <c r="E47" s="1140"/>
      <c r="F47" s="11">
        <v>23.34</v>
      </c>
      <c r="G47" s="12">
        <v>20.420000000000002</v>
      </c>
      <c r="H47" s="12">
        <v>18.86</v>
      </c>
      <c r="I47" s="12">
        <v>20.54</v>
      </c>
      <c r="J47" s="13">
        <v>22.82</v>
      </c>
    </row>
    <row r="48" spans="2:10" ht="57.75" customHeight="1">
      <c r="B48" s="14"/>
      <c r="C48" s="1141" t="s">
        <v>4</v>
      </c>
      <c r="D48" s="1141"/>
      <c r="E48" s="1142"/>
      <c r="F48" s="15">
        <v>6.11</v>
      </c>
      <c r="G48" s="16">
        <v>3.8</v>
      </c>
      <c r="H48" s="16">
        <v>5.54</v>
      </c>
      <c r="I48" s="16">
        <v>5.33</v>
      </c>
      <c r="J48" s="17">
        <v>5.54</v>
      </c>
    </row>
    <row r="49" spans="2:10" ht="57.75" customHeight="1" thickBot="1">
      <c r="B49" s="18"/>
      <c r="C49" s="1143" t="s">
        <v>5</v>
      </c>
      <c r="D49" s="1143"/>
      <c r="E49" s="1144"/>
      <c r="F49" s="19" t="s">
        <v>568</v>
      </c>
      <c r="G49" s="20" t="s">
        <v>569</v>
      </c>
      <c r="H49" s="20" t="s">
        <v>570</v>
      </c>
      <c r="I49" s="20" t="s">
        <v>571</v>
      </c>
      <c r="J49" s="21" t="s">
        <v>572</v>
      </c>
    </row>
    <row r="50" spans="2:10"/>
  </sheetData>
  <sheetProtection algorithmName="SHA-512" hashValue="rRewS1XXTQAvUpkXNigU7YBdRbHOwIJjWAnUCNksTY+nzRnZK43drP2n6zptUGEADW+QX9BNLRaQpmis4vQezQ==" saltValue="APWmnVnvwX670Gj6A0bD4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2024-03-17T23:41:01Z</cp:lastPrinted>
  <dcterms:created xsi:type="dcterms:W3CDTF">2024-02-05T03:58:57Z</dcterms:created>
  <dcterms:modified xsi:type="dcterms:W3CDTF">2024-03-22T00:27:12Z</dcterms:modified>
  <cp:category/>
</cp:coreProperties>
</file>