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04_市町村回答\16_奄美市(○)\"/>
    </mc:Choice>
  </mc:AlternateContent>
  <bookViews>
    <workbookView xWindow="0" yWindow="0" windowWidth="20490" windowHeight="7785" tabRatio="84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CO34" i="10" l="1"/>
  <c r="CO35" i="10" s="1"/>
  <c r="CO36" i="10" s="1"/>
  <c r="CO37" i="10" s="1"/>
  <c r="CO38" i="10" s="1"/>
  <c r="CO39" i="10" s="1"/>
  <c r="CO40" i="10" s="1"/>
  <c r="CO41" i="10" s="1"/>
  <c r="CO42" i="10" s="1"/>
  <c r="BW36" i="10"/>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<sst xmlns="http://schemas.openxmlformats.org/spreadsheetml/2006/main" count="1116" uniqueCount="622">
  <si>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</si>
  <si>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</si>
  <si>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</si>
  <si>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</si>
  <si>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</si>
  <si>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</si>
  <si>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</si>
  <si>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</si>
  <si>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</si>
  <si>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</si>
  <si>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</si>
  <si>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</si>
  <si>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</si>
  <si>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</si>
  <si>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</si>
  <si>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</si>
  <si>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</si>
  <si>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</si>
  <si>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</si>
  <si>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</si>
  <si>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</si>
  <si>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</si>
  <si>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</si>
  <si>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</si>
  <si>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</si>
  <si>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</si>
  <si>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</si>
  <si>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</si>
  <si>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</si>
  <si>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</si>
  <si>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</si>
  <si>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</si>
  <si>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</si>
  <si>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</si>
  <si>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</si>
  <si>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</si>
  <si>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</si>
  <si>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</si>
  <si>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</si>
  <si>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</si>
  <si>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</si>
  <si>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</si>
  <si>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</si>
  <si>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</si>
  <si>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</si>
  <si>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</si>
  <si>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</si>
  <si>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</si>
  <si>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</si>
  <si>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</si>
  <si>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</si>
  <si>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</si>
  <si>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</si>
  <si>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</si>
  <si>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</si>
  <si>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</si>
  <si>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</si>
  <si>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</si>
  <si>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</si>
  <si>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</si>
  <si>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</si>
  <si>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</si>
  <si>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</si>
  <si>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</si>
  <si>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</si>
  <si>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</si>
  <si>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</si>
  <si>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</si>
  <si>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</si>
  <si>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</si>
  <si>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</si>
  <si>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</si>
  <si>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</si>
  <si>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</si>
  <si>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</si>
  <si>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</si>
  <si>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</si>
  <si>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</si>
  <si>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</si>
  <si>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</si>
  <si>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</si>
  <si>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</si>
  <si>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</si>
  <si>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</si>
  <si>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</si>
  <si>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</si>
  <si>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</si>
  <si>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</si>
  <si>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</si>
  <si>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</si>
  <si>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</si>
  <si>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</si>
  <si>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</si>
  <si>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</si>
  <si>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</si>
  <si>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</si>
  <si>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</si>
  <si>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</si>
  <si>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奄美市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</si>
  <si>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</si>
  <si>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</si>
  <si>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</si>
  <si>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</si>
  <si>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</si>
  <si>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</si>
  <si>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</si>
  <si>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</si>
  <si>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</si>
  <si>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</si>
  <si>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</si>
  <si>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</si>
  <si>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</si>
  <si>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</si>
  <si>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</si>
  <si>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</si>
  <si>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</si>
  <si>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</si>
  <si>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</si>
  <si>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</si>
  <si>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</si>
  <si>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</si>
  <si>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</si>
  <si>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</si>
  <si>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</si>
  <si>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</si>
  <si>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</si>
  <si>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</si>
  <si>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</si>
  <si>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</si>
  <si>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</si>
  <si>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</si>
  <si>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</si>
  <si>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</si>
  <si>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</si>
  <si>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</si>
  <si>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</si>
  <si>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</si>
  <si>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</si>
  <si>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</si>
  <si>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</si>
  <si>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</si>
  <si>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</si>
  <si>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</si>
  <si>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</si>
  <si>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</si>
  <si>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</si>
  <si>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</si>
  <si>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</si>
  <si>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</si>
  <si>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</si>
  <si>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</si>
  <si>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</si>
  <si>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</si>
  <si>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</si>
  <si>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</si>
  <si>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</si>
  <si>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</si>
  <si>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</si>
  <si>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</si>
  <si>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</si>
  <si>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</si>
  <si>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</si>
  <si>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</si>
  <si>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</si>
  <si>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</si>
  <si>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</si>
  <si>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</si>
  <si>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</si>
  <si>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</si>
  <si>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</si>
  <si>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</si>
  <si>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</si>
  <si>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</si>
  <si>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</si>
  <si>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</si>
  <si>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</si>
  <si>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</si>
  <si>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</si>
  <si>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</si>
  <si>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</si>
  <si>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</si>
  <si>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</si>
  <si>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</si>
  <si>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</si>
  <si>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</si>
  <si>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</si>
  <si>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</si>
  <si>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</si>
  <si>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</si>
  <si>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</si>
  <si>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</si>
  <si>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</si>
  <si>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</si>
  <si>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</si>
  <si>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</si>
  <si>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</si>
  <si>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</si>
  <si>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</si>
  <si>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</si>
  <si>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</si>
  <si>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</si>
  <si>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</si>
  <si>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</si>
  <si>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</si>
  <si>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</si>
  <si>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</si>
  <si>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</si>
  <si>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</si>
  <si>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</si>
  <si>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</si>
  <si>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</si>
  <si>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</si>
  <si>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</si>
  <si>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</si>
  <si>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</si>
  <si>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</si>
  <si>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</si>
  <si>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鹿児島県奄美市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</si>
  <si>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</si>
  <si>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</si>
  <si>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</si>
  <si>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</si>
  <si>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</si>
  <si>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</si>
  <si>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</si>
  <si>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</si>
  <si>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</si>
  <si>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</si>
  <si>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</si>
  <si>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</si>
  <si>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</si>
  <si>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</si>
  <si>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</si>
  <si>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</si>
  <si>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</si>
  <si>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</si>
  <si>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</si>
  <si>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</si>
  <si>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</si>
  <si>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</si>
  <si>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</si>
  <si>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</si>
  <si>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</si>
  <si>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</si>
  <si>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</si>
  <si>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</si>
  <si>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</si>
  <si>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</si>
  <si>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</si>
  <si>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</si>
  <si>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</si>
  <si>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</si>
  <si>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</si>
  <si>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</si>
  <si>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</si>
  <si>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</si>
  <si>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</si>
  <si>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</si>
  <si>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</si>
  <si>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</si>
  <si>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</si>
  <si>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</si>
  <si>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</si>
  <si>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</si>
  <si>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</si>
  <si>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</si>
  <si>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</si>
  <si>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</si>
  <si>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</si>
  <si>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</si>
  <si>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</si>
  <si>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</si>
  <si>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</si>
  <si>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</si>
  <si>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</si>
  <si>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</si>
  <si>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</si>
  <si>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</si>
  <si>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</si>
  <si>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</si>
  <si>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</si>
  <si>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</si>
  <si>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</si>
  <si>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</si>
  <si>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</si>
  <si>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</si>
  <si>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</si>
  <si>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</si>
  <si>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</si>
  <si>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</si>
  <si>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</si>
  <si>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</si>
  <si>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</si>
  <si>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</si>
  <si>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</si>
  <si>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</si>
  <si>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</si>
  <si>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</si>
  <si>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</si>
  <si>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</si>
  <si>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</si>
  <si>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</si>
  <si>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</si>
  <si>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</si>
  <si>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</si>
  <si>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</si>
  <si>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</si>
  <si>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</si>
  <si>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</si>
  <si>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</si>
  <si>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</si>
  <si>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</si>
  <si>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</si>
  <si>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</si>
  <si>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</si>
  <si>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</si>
  <si>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</si>
  <si>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</si>
  <si>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</si>
  <si>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</si>
  <si>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</si>
  <si>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</si>
  <si>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</si>
  <si>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</si>
  <si>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</si>
  <si>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</si>
  <si>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</si>
  <si>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</si>
  <si>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</si>
  <si>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</si>
  <si>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</si>
  <si>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</si>
  <si>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</si>
  <si>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</si>
  <si>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</si>
  <si>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</si>
  <si>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</si>
  <si>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</si>
  <si>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</si>
  <si>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</si>
  <si>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</si>
  <si>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</si>
  <si>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と畜場</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</si>
  <si>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</si>
  <si>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</si>
  <si>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</si>
  <si>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</si>
  <si>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</si>
  <si>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</si>
  <si>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</si>
  <si>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</si>
  <si>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</si>
  <si>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</si>
  <si>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</si>
  <si>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</si>
  <si>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</si>
  <si>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</si>
  <si>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</si>
  <si>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</si>
  <si>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</si>
  <si>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</si>
  <si>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</si>
  <si>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</si>
  <si>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</si>
  <si>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</si>
  <si>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</si>
  <si>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</si>
  <si>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</si>
  <si>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</si>
  <si>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</si>
  <si>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</si>
  <si>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</si>
  <si>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鹿児島県奄美市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</si>
  <si>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</si>
  <si>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</si>
  <si>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</si>
  <si>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</si>
  <si>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</si>
  <si>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</si>
  <si>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</si>
  <si>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</si>
  <si>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</si>
  <si>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</si>
  <si>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</si>
  <si>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</si>
  <si>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</si>
  <si>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</si>
  <si>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</si>
  <si>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</si>
  <si>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</si>
  <si>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</si>
  <si>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</si>
  <si>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</si>
  <si>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</si>
  <si>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</si>
  <si>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</si>
  <si>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</si>
  <si>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</si>
  <si>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</si>
  <si>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</si>
  <si>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</si>
  <si>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</si>
  <si>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</si>
  <si>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</si>
  <si>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</si>
  <si>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</si>
  <si>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</si>
  <si>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奄美市国民健康保険事業特別会計</t>
    <phoneticPr fontId="5"/>
  </si>
  <si>
    <t>奄美市国民健康保険直営診療施設勘定特別会計</t>
    <phoneticPr fontId="5"/>
  </si>
  <si>
    <t>奄美市後期高齢者医療特別会計</t>
    <phoneticPr fontId="5"/>
  </si>
  <si>
    <t>奄美市介護保険事業特別会計</t>
    <phoneticPr fontId="5"/>
  </si>
  <si>
    <t>奄美市訪問看護特別会計（介護サービス）</t>
    <phoneticPr fontId="5"/>
  </si>
  <si>
    <t>奄美市交通災害共済特別会計</t>
    <phoneticPr fontId="5"/>
  </si>
  <si>
    <t>奄美市水道事業会計</t>
    <phoneticPr fontId="5"/>
  </si>
  <si>
    <t>法適用企業</t>
    <phoneticPr fontId="5"/>
  </si>
  <si>
    <t>奄美市下水道事業会計</t>
    <phoneticPr fontId="5"/>
  </si>
  <si>
    <t>法適用企業</t>
    <phoneticPr fontId="5"/>
  </si>
  <si>
    <t>奄美市と畜場特別会計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</si>
  <si>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</si>
  <si>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</si>
  <si>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</si>
  <si>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</si>
  <si>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</si>
  <si>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</si>
  <si>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</si>
  <si>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</si>
  <si>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</si>
  <si>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</si>
  <si>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</si>
  <si>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</si>
  <si>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</si>
  <si>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</si>
  <si>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</si>
  <si>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</si>
  <si>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</si>
  <si>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</si>
  <si>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</si>
  <si>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</si>
  <si>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</si>
  <si>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</si>
  <si>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</si>
  <si>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</si>
  <si>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</si>
  <si>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</si>
  <si>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</si>
  <si>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</si>
  <si>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</si>
  <si>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</si>
  <si>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</si>
  <si>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</si>
  <si>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</si>
  <si>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</si>
  <si>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</si>
  <si>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</si>
  <si>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</si>
  <si>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</si>
  <si>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</si>
  <si>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</si>
  <si>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</si>
  <si>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</si>
  <si>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</si>
  <si>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</si>
  <si>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</si>
  <si>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</si>
  <si>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</si>
  <si>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</si>
  <si>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</si>
  <si>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</si>
  <si>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</si>
  <si>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</si>
  <si>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</si>
  <si>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</si>
  <si>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</si>
  <si>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</si>
  <si>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</si>
  <si>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</si>
  <si>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</si>
  <si>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</si>
  <si>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</si>
  <si>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</si>
  <si>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</si>
  <si>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</si>
  <si>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</si>
  <si>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</si>
  <si>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</si>
  <si>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</si>
  <si>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奄美市下水道事業会計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</si>
  <si>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</si>
  <si>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</si>
  <si>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奄美市水道事業会計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</si>
  <si>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</si>
  <si>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奄美市国民健康保険直営診療施設勘定特別会計</t>
    <phoneticPr fontId="5"/>
  </si>
  <si>
    <t>(Ｆ)</t>
    <phoneticPr fontId="5"/>
  </si>
  <si>
    <t>奄美市と畜場特別会計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</si>
  <si>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</si>
  <si>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</si>
  <si>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</si>
  <si>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</si>
  <si>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</si>
  <si>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</si>
  <si>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</si>
  <si>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</si>
  <si>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</si>
  <si>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</si>
  <si>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</si>
  <si>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</si>
  <si>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</si>
  <si>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</si>
  <si>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</si>
  <si>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</si>
  <si>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</si>
  <si>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</si>
  <si>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</si>
  <si>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</si>
  <si>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</si>
  <si>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</si>
  <si>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</si>
  <si>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</si>
  <si>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</si>
  <si>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</si>
  <si>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</si>
  <si>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</si>
  <si>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</si>
  <si>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</si>
  <si>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</si>
  <si>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</si>
  <si>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</si>
  <si>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</si>
  <si>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</si>
  <si>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</si>
  <si>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</si>
  <si>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</si>
  <si>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</si>
  <si>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</si>
  <si>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</si>
  <si>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</si>
  <si>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</si>
  <si>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</si>
  <si>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</si>
  <si>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</si>
  <si>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</si>
  <si>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</si>
  <si>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</si>
  <si>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</si>
  <si>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</si>
  <si>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</si>
  <si>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</si>
  <si>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</si>
  <si>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</si>
  <si>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</si>
  <si>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</si>
  <si>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</si>
  <si>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</si>
  <si>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</si>
  <si>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</si>
  <si>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</si>
  <si>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</si>
  <si>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</si>
  <si>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</si>
  <si>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</si>
  <si>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</si>
  <si>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</si>
  <si>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</si>
  <si>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</si>
  <si>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</si>
  <si>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</si>
  <si>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</si>
  <si>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</si>
  <si>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</si>
  <si>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</si>
  <si>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</si>
  <si>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</si>
  <si>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</si>
  <si>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</si>
  <si>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</si>
  <si>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</si>
  <si>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</si>
  <si>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3.07</t>
  </si>
  <si>
    <t>▲ 1.49</t>
  </si>
  <si>
    <t>▲ 8.41</t>
  </si>
  <si>
    <t>▲ 1.27</t>
  </si>
  <si>
    <t>▲ 0.31</t>
  </si>
  <si>
    <t>奄美市水道事業会計</t>
  </si>
  <si>
    <t>一般会計</t>
  </si>
  <si>
    <t>奄美市下水道事業会計</t>
  </si>
  <si>
    <t>奄美市国民健康保険事業特別会計</t>
  </si>
  <si>
    <t>▲ 2.37</t>
  </si>
  <si>
    <t>▲ 1.30</t>
  </si>
  <si>
    <t>奄美市介護保険事業特別会計</t>
  </si>
  <si>
    <t>奄美市後期高齢者医療特別会計</t>
  </si>
  <si>
    <t>奄美市交通災害共済特別会計</t>
  </si>
  <si>
    <t>奄美市国民健康保険直営診療施設勘定特別会計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</si>
  <si>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</si>
  <si>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</si>
  <si>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</si>
  <si>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</si>
  <si>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</si>
  <si>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</si>
  <si>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</si>
  <si>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</si>
  <si>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奄美市開発公社</t>
    <rPh sb="0" eb="2">
      <t>アマミ</t>
    </rPh>
    <rPh sb="2" eb="3">
      <t>シ</t>
    </rPh>
    <rPh sb="3" eb="5">
      <t>カイハツ</t>
    </rPh>
    <rPh sb="5" eb="7">
      <t>コウシャ</t>
    </rPh>
    <phoneticPr fontId="1"/>
  </si>
  <si>
    <t>奄美市農業研究センター</t>
  </si>
  <si>
    <t>名瀬中央青果</t>
  </si>
  <si>
    <t>名瀬建設工事残土管理公社</t>
  </si>
  <si>
    <t>マングローブ公社</t>
  </si>
  <si>
    <t>奄美大島風力発電</t>
  </si>
  <si>
    <t>奄美広域中小企業勤労者福祉サービスセンター</t>
  </si>
  <si>
    <t>まちづくり奄美</t>
  </si>
  <si>
    <t>〇</t>
    <phoneticPr fontId="2"/>
  </si>
  <si>
    <t>鹿児島県市町村総合事務組合</t>
  </si>
  <si>
    <t>奄美群島広域事務組合</t>
  </si>
  <si>
    <t>奄美大島地区介護保険一部事務組合</t>
  </si>
  <si>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</si>
  <si>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</si>
  <si>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大島地区衛生組合</t>
  </si>
  <si>
    <t>大島地区消防組合</t>
  </si>
  <si>
    <t>合併まちづくり基金</t>
    <rPh sb="0" eb="2">
      <t>ガッペイ</t>
    </rPh>
    <rPh sb="7" eb="9">
      <t>キキン</t>
    </rPh>
    <phoneticPr fontId="5"/>
  </si>
  <si>
    <t>ふるさと応援基金</t>
    <rPh sb="4" eb="8">
      <t>オウエンキキン</t>
    </rPh>
    <phoneticPr fontId="5"/>
  </si>
  <si>
    <t>地域振興基金</t>
    <phoneticPr fontId="5"/>
  </si>
  <si>
    <t>公共施設整備事業基金</t>
    <phoneticPr fontId="5"/>
  </si>
  <si>
    <t>過疎地域持続的発展特別事業基金</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</si>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</sst>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0" xfId="20" applyFont="1" applyFill="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06C4-4BEC-88DA-ED454E0F57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111168</c:v>
                </c:pt>
                <c:pt idx="1">
                  <c:v>175882</c:v>
                </c:pt>
                <c:pt idx="2">
                  <c:v>140164</c:v>
                </c:pt>
                <c:pt idx="3">
                  <c:v>154020</c:v>
                </c:pt>
                <c:pt idx="4">
                  <c:v>123221</c:v>
                </c:pt>
              </c:numCache>
            </c:numRef>
          </c:val>
          <c:smooth val="0"/>
          <c:extLst>
            <c:ext xmlns:c16="http://schemas.microsoft.com/office/drawing/2014/chart" uri="{C3380CC4-5D6E-409C-BE32-E72D297353CC}">
              <c16:uniqueId val="{00000001-06C4-4BEC-88DA-ED454E0F57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4.95</c:v>
                </c:pt>
                <c:pt idx="1">
                  <c:v>6.11</c:v>
                </c:pt>
                <c:pt idx="2">
                  <c:v>3.8</c:v>
                </c:pt>
                <c:pt idx="3">
                  <c:v>5.54</c:v>
                </c:pt>
                <c:pt idx="4">
                  <c:v>5.33</c:v>
                </c:pt>
              </c:numCache>
            </c:numRef>
          </c:val>
          <c:extLst>
            <c:ext xmlns:c16="http://schemas.microsoft.com/office/drawing/2014/chart" uri="{C3380CC4-5D6E-409C-BE32-E72D297353CC}">
              <c16:uniqueId val="{00000000-C232-41A9-8789-93FD5B49F4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23.6</c:v>
                </c:pt>
                <c:pt idx="1">
                  <c:v>23.34</c:v>
                </c:pt>
                <c:pt idx="2">
                  <c:v>20.420000000000002</c:v>
                </c:pt>
                <c:pt idx="3">
                  <c:v>18.86</c:v>
                </c:pt>
                <c:pt idx="4">
                  <c:v>20.54</c:v>
                </c:pt>
              </c:numCache>
            </c:numRef>
          </c:val>
          <c:extLst>
            <c:ext xmlns:c16="http://schemas.microsoft.com/office/drawing/2014/chart" uri="{C3380CC4-5D6E-409C-BE32-E72D297353CC}">
              <c16:uniqueId val="{00000001-C232-41A9-8789-93FD5B49F4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-3.07</c:v>
                </c:pt>
                <c:pt idx="1">
                  <c:v>-1.49</c:v>
                </c:pt>
                <c:pt idx="2">
                  <c:v>-8.41</c:v>
                </c:pt>
                <c:pt idx="3">
                  <c:v>-1.27</c:v>
                </c:pt>
                <c:pt idx="4">
                  <c:v>-0.31</c:v>
                </c:pt>
              </c:numCache>
            </c:numRef>
          </c:val>
          <c:smooth val="0"/>
          <c:extLst>
            <c:ext xmlns:c16="http://schemas.microsoft.com/office/drawing/2014/chart" uri="{C3380CC4-5D6E-409C-BE32-E72D297353CC}">
              <c16:uniqueId val="{00000002-C232-41A9-8789-93FD5B49F4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0.09</c:v>
                </c:pt>
                <c:pt idx="2">
                  <c:v>#N/A</c:v>
                </c:pt>
                <c:pt idx="3">
                  <c:v>0.09</c:v>
                </c:pt>
                <c:pt idx="4">
                  <c:v>#N/A</c:v>
                </c:pt>
                <c:pt idx="5">
                  <c:v>1.08</c:v>
                </c:pt>
                <c:pt idx="6">
                  <c:v>#N/A</c:v>
                </c:pt>
                <c:pt idx="7">
                  <c:v>1.61</c:v>
                </c:pt>
                <c:pt idx="8">
                  <c:v>#N/A</c:v>
                </c:pt>
                <c:pt idx="9">
                  <c:v>0</c:v>
                </c:pt>
              </c:numCache>
            </c:numRef>
          </c:val>
          <c:extLst>
            <c:ext xmlns:c16="http://schemas.microsoft.com/office/drawing/2014/chart" uri="{C3380CC4-5D6E-409C-BE32-E72D297353CC}">
              <c16:uniqueId val="{00000000-C02A-4D6B-BD01-DF728FE671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2A-4D6B-BD01-DF728FE671C6}"/>
            </c:ext>
          </c:extLst>
        </c:ser>
        <c:ser>
          <c:idx val="2"/>
          <c:order val="2"/>
          <c:tx>
            <c:strRef>
              <c:f>データシート!$A$29</c:f>
              <c:strCache>
                <c:ptCount val="1"/>
                <c:pt idx="0">
                  <c:v>奄美市国民健康保険直営診療施設勘定特別会計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02A-4D6B-BD01-DF728FE671C6}"/>
            </c:ext>
          </c:extLst>
        </c:ser>
        <c:ser>
          <c:idx val="3"/>
          <c:order val="3"/>
          <c:tx>
            <c:strRef>
              <c:f>データシート!$A$30</c:f>
              <c:strCache>
                <c:ptCount val="1"/>
                <c:pt idx="0">
                  <c:v>奄美市交通災害共済特別会計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02A-4D6B-BD01-DF728FE671C6}"/>
            </c:ext>
          </c:extLst>
        </c:ser>
        <c:ser>
          <c:idx val="4"/>
          <c:order val="4"/>
          <c:tx>
            <c:strRef>
              <c:f>データシート!$A$31</c:f>
              <c:strCache>
                <c:ptCount val="1"/>
                <c:pt idx="0">
                  <c:v>奄美市後期高齢者医療特別会計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02A-4D6B-BD01-DF728FE671C6}"/>
            </c:ext>
          </c:extLst>
        </c:ser>
        <c:ser>
          <c:idx val="5"/>
          <c:order val="5"/>
          <c:tx>
            <c:strRef>
              <c:f>データシート!$A$32</c:f>
              <c:strCache>
                <c:ptCount val="1"/>
                <c:pt idx="0">
                  <c:v>奄美市介護保険事業特別会計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0.67</c:v>
                </c:pt>
                <c:pt idx="2">
                  <c:v>#N/A</c:v>
                </c:pt>
                <c:pt idx="3">
                  <c:v>0.92</c:v>
                </c:pt>
                <c:pt idx="4">
                  <c:v>#N/A</c:v>
                </c:pt>
                <c:pt idx="5">
                  <c:v>0.54</c:v>
                </c:pt>
                <c:pt idx="6">
                  <c:v>#N/A</c:v>
                </c:pt>
                <c:pt idx="7">
                  <c:v>0.1</c:v>
                </c:pt>
                <c:pt idx="8">
                  <c:v>#N/A</c:v>
                </c:pt>
                <c:pt idx="9">
                  <c:v>0.39</c:v>
                </c:pt>
              </c:numCache>
            </c:numRef>
          </c:val>
          <c:extLst>
            <c:ext xmlns:c16="http://schemas.microsoft.com/office/drawing/2014/chart" uri="{C3380CC4-5D6E-409C-BE32-E72D297353CC}">
              <c16:uniqueId val="{00000005-C02A-4D6B-BD01-DF728FE671C6}"/>
            </c:ext>
          </c:extLst>
        </c:ser>
        <c:ser>
          <c:idx val="6"/>
          <c:order val="6"/>
          <c:tx>
            <c:strRef>
              <c:f>データシート!$A$33</c:f>
              <c:strCache>
                <c:ptCount val="1"/>
                <c:pt idx="0">
                  <c:v>奄美市国民健康保険事業特別会計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2.37</c:v>
                </c:pt>
                <c:pt idx="1">
                  <c:v>#N/A</c:v>
                </c:pt>
                <c:pt idx="2">
                  <c:v>1.3</c:v>
                </c:pt>
                <c:pt idx="3">
                  <c:v>#N/A</c:v>
                </c:pt>
                <c:pt idx="4">
                  <c:v>#N/A</c:v>
                </c:pt>
                <c:pt idx="5">
                  <c:v>0.28999999999999998</c:v>
                </c:pt>
                <c:pt idx="6">
                  <c:v>#N/A</c:v>
                </c:pt>
                <c:pt idx="7">
                  <c:v>0.82</c:v>
                </c:pt>
                <c:pt idx="8">
                  <c:v>#N/A</c:v>
                </c:pt>
                <c:pt idx="9">
                  <c:v>1.19</c:v>
                </c:pt>
              </c:numCache>
            </c:numRef>
          </c:val>
          <c:extLst>
            <c:ext xmlns:c16="http://schemas.microsoft.com/office/drawing/2014/chart" uri="{C3380CC4-5D6E-409C-BE32-E72D297353CC}">
              <c16:uniqueId val="{00000006-C02A-4D6B-BD01-DF728FE671C6}"/>
            </c:ext>
          </c:extLst>
        </c:ser>
        <c:ser>
          <c:idx val="7"/>
          <c:order val="7"/>
          <c:tx>
            <c:strRef>
              <c:f>データシート!$A$34</c:f>
              <c:strCache>
                <c:ptCount val="1"/>
                <c:pt idx="0">
                  <c:v>奄美市下水道事業会計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1.89</c:v>
                </c:pt>
              </c:numCache>
            </c:numRef>
          </c:val>
          <c:extLst>
            <c:ext xmlns:c16="http://schemas.microsoft.com/office/drawing/2014/chart" uri="{C3380CC4-5D6E-409C-BE32-E72D297353CC}">
              <c16:uniqueId val="{00000007-C02A-4D6B-BD01-DF728FE671C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4.9400000000000004</c:v>
                </c:pt>
                <c:pt idx="2">
                  <c:v>#N/A</c:v>
                </c:pt>
                <c:pt idx="3">
                  <c:v>6.1</c:v>
                </c:pt>
                <c:pt idx="4">
                  <c:v>#N/A</c:v>
                </c:pt>
                <c:pt idx="5">
                  <c:v>3.8</c:v>
                </c:pt>
                <c:pt idx="6">
                  <c:v>#N/A</c:v>
                </c:pt>
                <c:pt idx="7">
                  <c:v>5.54</c:v>
                </c:pt>
                <c:pt idx="8">
                  <c:v>#N/A</c:v>
                </c:pt>
                <c:pt idx="9">
                  <c:v>5.32</c:v>
                </c:pt>
              </c:numCache>
            </c:numRef>
          </c:val>
          <c:extLst>
            <c:ext xmlns:c16="http://schemas.microsoft.com/office/drawing/2014/chart" uri="{C3380CC4-5D6E-409C-BE32-E72D297353CC}">
              <c16:uniqueId val="{00000008-C02A-4D6B-BD01-DF728FE671C6}"/>
            </c:ext>
          </c:extLst>
        </c:ser>
        <c:ser>
          <c:idx val="9"/>
          <c:order val="9"/>
          <c:tx>
            <c:strRef>
              <c:f>データシート!$A$36</c:f>
              <c:strCache>
                <c:ptCount val="1"/>
                <c:pt idx="0">
                  <c:v>奄美市水道事業会計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15.42</c:v>
                </c:pt>
                <c:pt idx="2">
                  <c:v>#N/A</c:v>
                </c:pt>
                <c:pt idx="3">
                  <c:v>16.100000000000001</c:v>
                </c:pt>
                <c:pt idx="4">
                  <c:v>#N/A</c:v>
                </c:pt>
                <c:pt idx="5">
                  <c:v>17.809999999999999</c:v>
                </c:pt>
                <c:pt idx="6">
                  <c:v>#N/A</c:v>
                </c:pt>
                <c:pt idx="7">
                  <c:v>17.61</c:v>
                </c:pt>
                <c:pt idx="8">
                  <c:v>#N/A</c:v>
                </c:pt>
                <c:pt idx="9">
                  <c:v>17.43</c:v>
                </c:pt>
              </c:numCache>
            </c:numRef>
          </c:val>
          <c:extLst>
            <c:ext xmlns:c16="http://schemas.microsoft.com/office/drawing/2014/chart" uri="{C3380CC4-5D6E-409C-BE32-E72D297353CC}">
              <c16:uniqueId val="{00000009-C02A-4D6B-BD01-DF728FE671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3511</c:v>
                </c:pt>
                <c:pt idx="5">
                  <c:v>3610</c:v>
                </c:pt>
                <c:pt idx="8">
                  <c:v>3696</c:v>
                </c:pt>
                <c:pt idx="11">
                  <c:v>3709</c:v>
                </c:pt>
                <c:pt idx="14">
                  <c:v>3745</c:v>
                </c:pt>
              </c:numCache>
            </c:numRef>
          </c:val>
          <c:extLst>
            <c:ext xmlns:c16="http://schemas.microsoft.com/office/drawing/2014/chart" uri="{C3380CC4-5D6E-409C-BE32-E72D297353CC}">
              <c16:uniqueId val="{00000000-FA2C-4FCC-9406-5D24A1E314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FA2C-4FCC-9406-5D24A1E314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A2C-4FCC-9406-5D24A1E314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74</c:v>
                </c:pt>
                <c:pt idx="3">
                  <c:v>74</c:v>
                </c:pt>
                <c:pt idx="6">
                  <c:v>71</c:v>
                </c:pt>
                <c:pt idx="9">
                  <c:v>71</c:v>
                </c:pt>
                <c:pt idx="12">
                  <c:v>71</c:v>
                </c:pt>
              </c:numCache>
            </c:numRef>
          </c:val>
          <c:extLst>
            <c:ext xmlns:c16="http://schemas.microsoft.com/office/drawing/2014/chart" uri="{C3380CC4-5D6E-409C-BE32-E72D297353CC}">
              <c16:uniqueId val="{00000003-FA2C-4FCC-9406-5D24A1E314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731</c:v>
                </c:pt>
                <c:pt idx="3">
                  <c:v>709</c:v>
                </c:pt>
                <c:pt idx="6">
                  <c:v>784</c:v>
                </c:pt>
                <c:pt idx="9">
                  <c:v>702</c:v>
                </c:pt>
                <c:pt idx="12">
                  <c:v>722</c:v>
                </c:pt>
              </c:numCache>
            </c:numRef>
          </c:val>
          <c:extLst>
            <c:ext xmlns:c16="http://schemas.microsoft.com/office/drawing/2014/chart" uri="{C3380CC4-5D6E-409C-BE32-E72D297353CC}">
              <c16:uniqueId val="{00000004-FA2C-4FCC-9406-5D24A1E314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2C-4FCC-9406-5D24A1E314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2C-4FCC-9406-5D24A1E314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3992</c:v>
                </c:pt>
                <c:pt idx="3">
                  <c:v>4098</c:v>
                </c:pt>
                <c:pt idx="6">
                  <c:v>4167</c:v>
                </c:pt>
                <c:pt idx="9">
                  <c:v>4231</c:v>
                </c:pt>
                <c:pt idx="12">
                  <c:v>4325</c:v>
                </c:pt>
              </c:numCache>
            </c:numRef>
          </c:val>
          <c:extLst>
            <c:ext xmlns:c16="http://schemas.microsoft.com/office/drawing/2014/chart" uri="{C3380CC4-5D6E-409C-BE32-E72D297353CC}">
              <c16:uniqueId val="{00000007-FA2C-4FCC-9406-5D24A1E314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1287</c:v>
                </c:pt>
                <c:pt idx="2">
                  <c:v>#N/A</c:v>
                </c:pt>
                <c:pt idx="3">
                  <c:v>#N/A</c:v>
                </c:pt>
                <c:pt idx="4">
                  <c:v>1272</c:v>
                </c:pt>
                <c:pt idx="5">
                  <c:v>#N/A</c:v>
                </c:pt>
                <c:pt idx="6">
                  <c:v>#N/A</c:v>
                </c:pt>
                <c:pt idx="7">
                  <c:v>1327</c:v>
                </c:pt>
                <c:pt idx="8">
                  <c:v>#N/A</c:v>
                </c:pt>
                <c:pt idx="9">
                  <c:v>#N/A</c:v>
                </c:pt>
                <c:pt idx="10">
                  <c:v>1296</c:v>
                </c:pt>
                <c:pt idx="11">
                  <c:v>#N/A</c:v>
                </c:pt>
                <c:pt idx="12">
                  <c:v>#N/A</c:v>
                </c:pt>
                <c:pt idx="13">
                  <c:v>1374</c:v>
                </c:pt>
                <c:pt idx="14">
                  <c:v>#N/A</c:v>
                </c:pt>
              </c:numCache>
            </c:numRef>
          </c:val>
          <c:smooth val="0"/>
          <c:extLst>
            <c:ext xmlns:c16="http://schemas.microsoft.com/office/drawing/2014/chart" uri="{C3380CC4-5D6E-409C-BE32-E72D297353CC}">
              <c16:uniqueId val="{00000008-FA2C-4FCC-9406-5D24A1E314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32847</c:v>
                </c:pt>
                <c:pt idx="5">
                  <c:v>34281</c:v>
                </c:pt>
                <c:pt idx="8">
                  <c:v>37244</c:v>
                </c:pt>
                <c:pt idx="11">
                  <c:v>38097</c:v>
                </c:pt>
                <c:pt idx="14">
                  <c:v>37081</c:v>
                </c:pt>
              </c:numCache>
            </c:numRef>
          </c:val>
          <c:extLst>
            <c:ext xmlns:c16="http://schemas.microsoft.com/office/drawing/2014/chart" uri="{C3380CC4-5D6E-409C-BE32-E72D297353CC}">
              <c16:uniqueId val="{00000000-F821-4FAE-935F-1B29A5368F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1592</c:v>
                </c:pt>
                <c:pt idx="5">
                  <c:v>1488</c:v>
                </c:pt>
                <c:pt idx="8">
                  <c:v>1528</c:v>
                </c:pt>
                <c:pt idx="11">
                  <c:v>1485</c:v>
                </c:pt>
                <c:pt idx="14">
                  <c:v>1421</c:v>
                </c:pt>
              </c:numCache>
            </c:numRef>
          </c:val>
          <c:extLst>
            <c:ext xmlns:c16="http://schemas.microsoft.com/office/drawing/2014/chart" uri="{C3380CC4-5D6E-409C-BE32-E72D297353CC}">
              <c16:uniqueId val="{00000001-F821-4FAE-935F-1B29A5368F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11367</c:v>
                </c:pt>
                <c:pt idx="5">
                  <c:v>11219</c:v>
                </c:pt>
                <c:pt idx="8">
                  <c:v>11326</c:v>
                </c:pt>
                <c:pt idx="11">
                  <c:v>11164</c:v>
                </c:pt>
                <c:pt idx="14">
                  <c:v>12324</c:v>
                </c:pt>
              </c:numCache>
            </c:numRef>
          </c:val>
          <c:extLst>
            <c:ext xmlns:c16="http://schemas.microsoft.com/office/drawing/2014/chart" uri="{C3380CC4-5D6E-409C-BE32-E72D297353CC}">
              <c16:uniqueId val="{00000002-F821-4FAE-935F-1B29A5368F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21-4FAE-935F-1B29A5368F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21-4FAE-935F-1B29A5368F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284</c:v>
                </c:pt>
                <c:pt idx="3">
                  <c:v>284</c:v>
                </c:pt>
                <c:pt idx="6">
                  <c:v>371</c:v>
                </c:pt>
                <c:pt idx="9">
                  <c:v>254</c:v>
                </c:pt>
                <c:pt idx="12">
                  <c:v>66</c:v>
                </c:pt>
              </c:numCache>
            </c:numRef>
          </c:val>
          <c:extLst>
            <c:ext xmlns:c16="http://schemas.microsoft.com/office/drawing/2014/chart" uri="{C3380CC4-5D6E-409C-BE32-E72D297353CC}">
              <c16:uniqueId val="{00000005-F821-4FAE-935F-1B29A5368F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3482</c:v>
                </c:pt>
                <c:pt idx="3">
                  <c:v>3235</c:v>
                </c:pt>
                <c:pt idx="6">
                  <c:v>3012</c:v>
                </c:pt>
                <c:pt idx="9">
                  <c:v>2788</c:v>
                </c:pt>
                <c:pt idx="12">
                  <c:v>2585</c:v>
                </c:pt>
              </c:numCache>
            </c:numRef>
          </c:val>
          <c:extLst>
            <c:ext xmlns:c16="http://schemas.microsoft.com/office/drawing/2014/chart" uri="{C3380CC4-5D6E-409C-BE32-E72D297353CC}">
              <c16:uniqueId val="{00000006-F821-4FAE-935F-1B29A5368F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329</c:v>
                </c:pt>
                <c:pt idx="3">
                  <c:v>252</c:v>
                </c:pt>
                <c:pt idx="6">
                  <c:v>168</c:v>
                </c:pt>
                <c:pt idx="9">
                  <c:v>98</c:v>
                </c:pt>
                <c:pt idx="12">
                  <c:v>13</c:v>
                </c:pt>
              </c:numCache>
            </c:numRef>
          </c:val>
          <c:extLst>
            <c:ext xmlns:c16="http://schemas.microsoft.com/office/drawing/2014/chart" uri="{C3380CC4-5D6E-409C-BE32-E72D297353CC}">
              <c16:uniqueId val="{00000007-F821-4FAE-935F-1B29A5368F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9340</c:v>
                </c:pt>
                <c:pt idx="3">
                  <c:v>9121</c:v>
                </c:pt>
                <c:pt idx="6">
                  <c:v>9280</c:v>
                </c:pt>
                <c:pt idx="9">
                  <c:v>8695</c:v>
                </c:pt>
                <c:pt idx="12">
                  <c:v>8093</c:v>
                </c:pt>
              </c:numCache>
            </c:numRef>
          </c:val>
          <c:extLst>
            <c:ext xmlns:c16="http://schemas.microsoft.com/office/drawing/2014/chart" uri="{C3380CC4-5D6E-409C-BE32-E72D297353CC}">
              <c16:uniqueId val="{00000008-F821-4FAE-935F-1B29A5368F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821-4FAE-935F-1B29A5368F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39379</c:v>
                </c:pt>
                <c:pt idx="3">
                  <c:v>42466</c:v>
                </c:pt>
                <c:pt idx="6">
                  <c:v>42934</c:v>
                </c:pt>
                <c:pt idx="9">
                  <c:v>43584</c:v>
                </c:pt>
                <c:pt idx="12">
                  <c:v>44027</c:v>
                </c:pt>
              </c:numCache>
            </c:numRef>
          </c:val>
          <c:extLst>
            <c:ext xmlns:c16="http://schemas.microsoft.com/office/drawing/2014/chart" uri="{C3380CC4-5D6E-409C-BE32-E72D297353CC}">
              <c16:uniqueId val="{0000000A-F821-4FAE-935F-1B29A5368FD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7007</c:v>
                </c:pt>
                <c:pt idx="2">
                  <c:v>#N/A</c:v>
                </c:pt>
                <c:pt idx="3">
                  <c:v>#N/A</c:v>
                </c:pt>
                <c:pt idx="4">
                  <c:v>8371</c:v>
                </c:pt>
                <c:pt idx="5">
                  <c:v>#N/A</c:v>
                </c:pt>
                <c:pt idx="6">
                  <c:v>#N/A</c:v>
                </c:pt>
                <c:pt idx="7">
                  <c:v>5667</c:v>
                </c:pt>
                <c:pt idx="8">
                  <c:v>#N/A</c:v>
                </c:pt>
                <c:pt idx="9">
                  <c:v>#N/A</c:v>
                </c:pt>
                <c:pt idx="10">
                  <c:v>4674</c:v>
                </c:pt>
                <c:pt idx="11">
                  <c:v>#N/A</c:v>
                </c:pt>
                <c:pt idx="12">
                  <c:v>#N/A</c:v>
                </c:pt>
                <c:pt idx="13">
                  <c:v>3957</c:v>
                </c:pt>
                <c:pt idx="14">
                  <c:v>#N/A</c:v>
                </c:pt>
              </c:numCache>
            </c:numRef>
          </c:val>
          <c:smooth val="0"/>
          <c:extLst>
            <c:ext xmlns:c16="http://schemas.microsoft.com/office/drawing/2014/chart" uri="{C3380CC4-5D6E-409C-BE32-E72D297353CC}">
              <c16:uniqueId val="{0000000B-F821-4FAE-935F-1B29A5368FD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3438</c:v>
                </c:pt>
                <c:pt idx="1">
                  <c:v>3239</c:v>
                </c:pt>
                <c:pt idx="2">
                  <c:v>3665</c:v>
                </c:pt>
              </c:numCache>
            </c:numRef>
          </c:val>
          <c:extLst>
            <c:ext xmlns:c16="http://schemas.microsoft.com/office/drawing/2014/chart" uri="{C3380CC4-5D6E-409C-BE32-E72D297353CC}">
              <c16:uniqueId val="{00000000-8F7B-49CF-830D-314E87F783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1622</c:v>
                </c:pt>
                <c:pt idx="1">
                  <c:v>1850</c:v>
                </c:pt>
                <c:pt idx="2">
                  <c:v>3831</c:v>
                </c:pt>
              </c:numCache>
            </c:numRef>
          </c:val>
          <c:extLst>
            <c:ext xmlns:c16="http://schemas.microsoft.com/office/drawing/2014/chart" uri="{C3380CC4-5D6E-409C-BE32-E72D297353CC}">
              <c16:uniqueId val="{00000001-8F7B-49CF-830D-314E87F783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9366</c:v>
                </c:pt>
                <c:pt idx="1">
                  <c:v>9233</c:v>
                </c:pt>
                <c:pt idx="2">
                  <c:v>8292</c:v>
                </c:pt>
              </c:numCache>
            </c:numRef>
          </c:val>
          <c:extLst>
            <c:ext xmlns:c16="http://schemas.microsoft.com/office/drawing/2014/chart" uri="{C3380CC4-5D6E-409C-BE32-E72D297353CC}">
              <c16:uniqueId val="{00000002-8F7B-49CF-830D-314E87F783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実質公債費比率の主な増加要因としては，前年度決算と比べて，普通交付税額の</a:t>
          </a:r>
          <a:r>
            <a:rPr kumimoji="1" lang="en-US" altLang="ja-JP" sz="1400">
              <a:solidFill>
                <a:sysClr val="windowText" lastClr="000000"/>
              </a:solidFill>
              <a:latin typeface="ＭＳ ゴシック" pitchFamily="49" charset="-128"/>
              <a:ea typeface="ＭＳ ゴシック" pitchFamily="49" charset="-128"/>
            </a:rPr>
            <a:t>635,053</a:t>
          </a:r>
          <a:r>
            <a:rPr kumimoji="1" lang="ja-JP" altLang="en-US" sz="1400">
              <a:solidFill>
                <a:sysClr val="windowText" lastClr="000000"/>
              </a:solidFill>
              <a:latin typeface="ＭＳ ゴシック" pitchFamily="49" charset="-128"/>
              <a:ea typeface="ＭＳ ゴシック" pitchFamily="49" charset="-128"/>
            </a:rPr>
            <a:t>千円増加や臨時財政対策債発行可能額の</a:t>
          </a:r>
          <a:r>
            <a:rPr kumimoji="1" lang="en-US" altLang="ja-JP" sz="1400">
              <a:solidFill>
                <a:sysClr val="windowText" lastClr="000000"/>
              </a:solidFill>
              <a:latin typeface="ＭＳ ゴシック" pitchFamily="49" charset="-128"/>
              <a:ea typeface="ＭＳ ゴシック" pitchFamily="49" charset="-128"/>
            </a:rPr>
            <a:t>142,376</a:t>
          </a:r>
          <a:r>
            <a:rPr kumimoji="1" lang="ja-JP" altLang="en-US" sz="1400">
              <a:solidFill>
                <a:sysClr val="windowText" lastClr="000000"/>
              </a:solidFill>
              <a:latin typeface="ＭＳ ゴシック" pitchFamily="49" charset="-128"/>
              <a:ea typeface="ＭＳ ゴシック" pitchFamily="49" charset="-128"/>
            </a:rPr>
            <a:t>千円増加により，算入公債費等（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）が増加したものの、大型ハード事業の償還開始により元利償還金が</a:t>
          </a:r>
          <a:r>
            <a:rPr kumimoji="1" lang="en-US" altLang="ja-JP" sz="1400">
              <a:solidFill>
                <a:sysClr val="windowText" lastClr="000000"/>
              </a:solidFill>
              <a:latin typeface="ＭＳ ゴシック" pitchFamily="49" charset="-128"/>
              <a:ea typeface="ＭＳ ゴシック" pitchFamily="49" charset="-128"/>
            </a:rPr>
            <a:t>93,955</a:t>
          </a:r>
          <a:r>
            <a:rPr kumimoji="1" lang="ja-JP" altLang="en-US" sz="1400">
              <a:solidFill>
                <a:sysClr val="windowText" lastClr="000000"/>
              </a:solidFill>
              <a:latin typeface="ＭＳ ゴシック" pitchFamily="49" charset="-128"/>
              <a:ea typeface="ＭＳ ゴシック" pitchFamily="49" charset="-128"/>
            </a:rPr>
            <a:t>千円増加し，また，公営企業債の元利償還金に対する繰入金が</a:t>
          </a:r>
          <a:r>
            <a:rPr kumimoji="1" lang="en-US" altLang="ja-JP" sz="1400">
              <a:solidFill>
                <a:sysClr val="windowText" lastClr="000000"/>
              </a:solidFill>
              <a:latin typeface="ＭＳ ゴシック" pitchFamily="49" charset="-128"/>
              <a:ea typeface="ＭＳ ゴシック" pitchFamily="49" charset="-128"/>
            </a:rPr>
            <a:t>20,007</a:t>
          </a:r>
          <a:r>
            <a:rPr kumimoji="1" lang="ja-JP" altLang="en-US" sz="1400">
              <a:solidFill>
                <a:sysClr val="windowText" lastClr="000000"/>
              </a:solidFill>
              <a:latin typeface="ＭＳ ゴシック" pitchFamily="49" charset="-128"/>
              <a:ea typeface="ＭＳ ゴシック" pitchFamily="49" charset="-128"/>
            </a:rPr>
            <a:t>千円増加したことにより元利償還金等（</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）が増加したことによる。</a:t>
          </a:r>
        </a:p>
        <a:p>
          <a:r>
            <a:rPr kumimoji="1" lang="ja-JP" altLang="en-US" sz="1400">
              <a:solidFill>
                <a:sysClr val="windowText" lastClr="000000"/>
              </a:solidFill>
              <a:latin typeface="ＭＳ ゴシック" pitchFamily="49" charset="-128"/>
              <a:ea typeface="ＭＳ ゴシック" pitchFamily="49" charset="-128"/>
            </a:rPr>
            <a:t>　今後とも，公債費による財政負担の度合いを高めないよう努める。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該当無し。</a:t>
          </a:r>
          <a:endParaRPr kumimoji="1" lang="en-US" altLang="ja-JP" sz="14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将来負担比率（分子）の主な減少要因は，前年度決算に比べて，</a:t>
          </a:r>
        </a:p>
        <a:p>
          <a:r>
            <a:rPr kumimoji="1" lang="ja-JP" altLang="en-US" sz="1400">
              <a:solidFill>
                <a:sysClr val="windowText" lastClr="000000"/>
              </a:solidFill>
              <a:latin typeface="ＭＳ ゴシック" pitchFamily="49" charset="-128"/>
              <a:ea typeface="ＭＳ ゴシック" pitchFamily="49" charset="-128"/>
            </a:rPr>
            <a:t>・公営企業債等繰入見込額が</a:t>
          </a:r>
          <a:r>
            <a:rPr kumimoji="1" lang="en-US" altLang="ja-JP" sz="1400">
              <a:solidFill>
                <a:sysClr val="windowText" lastClr="000000"/>
              </a:solidFill>
              <a:latin typeface="ＭＳ ゴシック" pitchFamily="49" charset="-128"/>
              <a:ea typeface="ＭＳ ゴシック" pitchFamily="49" charset="-128"/>
            </a:rPr>
            <a:t>602,854</a:t>
          </a:r>
          <a:r>
            <a:rPr kumimoji="1" lang="ja-JP" altLang="en-US" sz="1400">
              <a:solidFill>
                <a:sysClr val="windowText" lastClr="000000"/>
              </a:solidFill>
              <a:latin typeface="ＭＳ ゴシック" pitchFamily="49" charset="-128"/>
              <a:ea typeface="ＭＳ ゴシック" pitchFamily="49" charset="-128"/>
            </a:rPr>
            <a:t>千円減額となったこと，また，設立法人の負債額等負担見込額の</a:t>
          </a:r>
          <a:r>
            <a:rPr kumimoji="1" lang="en-US" altLang="ja-JP" sz="1400">
              <a:solidFill>
                <a:sysClr val="windowText" lastClr="000000"/>
              </a:solidFill>
              <a:latin typeface="ＭＳ ゴシック" pitchFamily="49" charset="-128"/>
              <a:ea typeface="ＭＳ ゴシック" pitchFamily="49" charset="-128"/>
            </a:rPr>
            <a:t>186,130</a:t>
          </a:r>
          <a:r>
            <a:rPr kumimoji="1" lang="ja-JP" altLang="en-US" sz="1400">
              <a:solidFill>
                <a:sysClr val="windowText" lastClr="000000"/>
              </a:solidFill>
              <a:latin typeface="ＭＳ ゴシック" pitchFamily="49" charset="-128"/>
              <a:ea typeface="ＭＳ ゴシック" pitchFamily="49" charset="-128"/>
            </a:rPr>
            <a:t>千円減少したことなどにより，将来負担額</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が</a:t>
          </a:r>
          <a:r>
            <a:rPr kumimoji="1" lang="en-US" altLang="ja-JP" sz="1400">
              <a:solidFill>
                <a:sysClr val="windowText" lastClr="000000"/>
              </a:solidFill>
              <a:latin typeface="ＭＳ ゴシック" pitchFamily="49" charset="-128"/>
              <a:ea typeface="ＭＳ ゴシック" pitchFamily="49" charset="-128"/>
            </a:rPr>
            <a:t>636,014</a:t>
          </a:r>
          <a:r>
            <a:rPr kumimoji="1" lang="ja-JP" altLang="en-US" sz="1400">
              <a:solidFill>
                <a:sysClr val="windowText" lastClr="000000"/>
              </a:solidFill>
              <a:latin typeface="ＭＳ ゴシック" pitchFamily="49" charset="-128"/>
              <a:ea typeface="ＭＳ ゴシック" pitchFamily="49" charset="-128"/>
            </a:rPr>
            <a:t>千円減額したこと。</a:t>
          </a:r>
        </a:p>
        <a:p>
          <a:r>
            <a:rPr kumimoji="1" lang="ja-JP" altLang="en-US" sz="1400">
              <a:solidFill>
                <a:sysClr val="windowText" lastClr="000000"/>
              </a:solidFill>
              <a:latin typeface="ＭＳ ゴシック" pitchFamily="49" charset="-128"/>
              <a:ea typeface="ＭＳ ゴシック" pitchFamily="49" charset="-128"/>
            </a:rPr>
            <a:t>・充当可能基金が</a:t>
          </a:r>
          <a:r>
            <a:rPr kumimoji="1" lang="en-US" altLang="ja-JP" sz="1400">
              <a:solidFill>
                <a:sysClr val="windowText" lastClr="000000"/>
              </a:solidFill>
              <a:latin typeface="ＭＳ ゴシック" pitchFamily="49" charset="-128"/>
              <a:ea typeface="ＭＳ ゴシック" pitchFamily="49" charset="-128"/>
            </a:rPr>
            <a:t>1,160,265</a:t>
          </a:r>
          <a:r>
            <a:rPr kumimoji="1" lang="ja-JP" altLang="en-US" sz="1400">
              <a:solidFill>
                <a:sysClr val="windowText" lastClr="000000"/>
              </a:solidFill>
              <a:latin typeface="ＭＳ ゴシック" pitchFamily="49" charset="-128"/>
              <a:ea typeface="ＭＳ ゴシック" pitchFamily="49" charset="-128"/>
            </a:rPr>
            <a:t>千円増額となったことなどにより，充当可能財源等（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）総計が</a:t>
          </a:r>
          <a:r>
            <a:rPr kumimoji="1" lang="en-US" altLang="ja-JP" sz="1400">
              <a:solidFill>
                <a:sysClr val="windowText" lastClr="000000"/>
              </a:solidFill>
              <a:latin typeface="ＭＳ ゴシック" pitchFamily="49" charset="-128"/>
              <a:ea typeface="ＭＳ ゴシック" pitchFamily="49" charset="-128"/>
            </a:rPr>
            <a:t>81,327</a:t>
          </a:r>
          <a:r>
            <a:rPr kumimoji="1" lang="ja-JP" altLang="en-US" sz="1400">
              <a:solidFill>
                <a:sysClr val="windowText" lastClr="000000"/>
              </a:solidFill>
              <a:latin typeface="ＭＳ ゴシック" pitchFamily="49" charset="-128"/>
              <a:ea typeface="ＭＳ ゴシック" pitchFamily="49" charset="-128"/>
            </a:rPr>
            <a:t>千円増額したこと。</a:t>
          </a:r>
        </a:p>
        <a:p>
          <a:r>
            <a:rPr kumimoji="1" lang="ja-JP" altLang="en-US" sz="1400">
              <a:solidFill>
                <a:sysClr val="windowText" lastClr="000000"/>
              </a:solidFill>
              <a:latin typeface="ＭＳ ゴシック" pitchFamily="49" charset="-128"/>
              <a:ea typeface="ＭＳ ゴシック" pitchFamily="49" charset="-128"/>
            </a:rPr>
            <a:t>　が挙げられる。</a:t>
          </a:r>
        </a:p>
        <a:p>
          <a:r>
            <a:rPr kumimoji="1" lang="ja-JP" altLang="en-US" sz="1400">
              <a:solidFill>
                <a:sysClr val="windowText" lastClr="000000"/>
              </a:solidFill>
              <a:latin typeface="ＭＳ ゴシック" pitchFamily="49" charset="-128"/>
              <a:ea typeface="ＭＳ ゴシック" pitchFamily="49" charset="-128"/>
            </a:rPr>
            <a:t>　今後とも，起債枠の上限を堅持し地方債現在高の縮減に努めるとともに，公債費など義務的経費の削減を中心とする行財政改革を推進し，財政の健全化に努める。</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鹿児島県奄美市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の残高が前年度決算より増加した理由は，本庁舎建設事業の完了に伴い庁舎整備基金から減債基金への積替えを行ったことや，年度間の財政運営において補正予算の剰余金として，公共施設整備事業基金や地域振興基金に積み立てを行ったことによるもの。</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基金全体の方針として，基金の目的に沿った事業の財源として必要な額を繰り入れるとともに，引き続き，基金積み立てを図っていく方針である。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とも，人件費，公債費，扶助費などの義務的経費の伸びや施設の修繕等の伸びが見込まれることから，積立額も減少傾向が見込まれるが，効率的な財政運営に努め，可能な限り基金への積み立てを行ってまいりた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・地域振興基金は，奄美市の地域振興に要する経費に充てるために設置された基金である。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・公共施設整備事業基金は，奄美市における公共施設整備事業に必要な資金を積み立てるためにを設置された基金である。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・合併まちづくり基金は，旧名瀬市，旧住用村及び旧笠利町の合併に伴う住民の一体感の醸成並びに個性ある地域・集落の活性化及び均衡ある発展に資するために設置された基金である。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・ふるさと応援基金は，奄美市の発展を願い，応援する人々からの寄附金を適正に管理し，寄附金を財源として，寄附者の意向を反映した事業を推進することを目的として設置された基金である。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・地域振興基金残高が前年度決算より増加した理由は，地方創生関連事業及び世界自然遺産登録推進事業などの財源として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299,7265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千円繰り入れたが，補正剰余金等を</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731,004</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千円積み立てたため。</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・公共施設整備事業基金が前年度決算より増加した理由は，大型事業（市民交流センター建設事業等）に係る地方債償還財源分として減債基金へ</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64,620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千円積替えたが，補正剰余金等で</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422,033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千円を積み立てたため。</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・過疎地域自立促進特別事業基金が前年度決算より増加した理由は，後年度の過疎地域の自立促進に向けたソフト事業の財源として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64,825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千円を積み立てたため。</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・ふるさと応援基金が前年度決算より増加した理由は，ふるさと納税等活用事業や世界自然遺産登録推進事業の財源として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122,654</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千円繰り入れたが，ふるさと納税</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135,602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千円を積み立てたため。</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・地域振興基金においては，地方創生を推進する地方創生関連経費などの財源として繰り入れを見込むとともに，その財源確保のための積み立てを図る方針である。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・過疎地域自立促進特別事業基金においては，引き続き将来の過疎地域の自立促進に向けたソフトの事業の財源として積み立てを行い，財源を確保していく予定である。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・公共施設整備事業基金においては，公共施設の更新，長寿命化のための財源として繰り入れを見込むとともに，その財源確保のための積み立てを図る方針である。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・ふるさと応援基金は，ふるさと納税等活用事業や世界自然遺産登録推進事業の財源として繰り入れを見込むとともに，その財源確保のための積み立てを図る方針である。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財政調整基金残高が前年度決算より増加した理由は，新型コロナ対策事業や下水道会計への運用資金の財源として財政調整基金繰入額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56,0084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千円を取り崩したが，前年度決算剰余金等を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482,006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千円を積み立てことによる。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災害対応等の財源を確保するため，引き続き，財政調整基金への積み立てを図る方針である。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減債基金残高が前年度決算より増加した理由は，庁舎整備事業等に係る地方債償還などのために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78,486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千円を繰り入れたが，庁舎建設事業の完了に伴い庁舎整備基金から減債基金へ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1,798,324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千円の積替え等を行ったため。</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とも，子育て・保健・福祉複合施設建設事業や住用地区及び笠利地区における認定こども園建設事業等の大規模なハード事業が見込まれることから，引き続き，地方債償還財源を確保するために積み立てを図る方針であ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42,157
42,040
308.33
41,936,735
40,956,571
950,687
17,843,338
44,027,121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）は昨年度決算と変わりないが，人口減少，高齢化や地域の産業低迷により財政基盤が弱く，依然として類似団体平均を大きく下回っている。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自主財源の確保に努めるため，地域経済の活性化を図る施策を展開しつつ，定員適正化計画に沿った職員数の適正化や，徹底した経費削減に取り組み，行政の効率化に努め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0" name="直線コネクタ 69"/>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3" name="直線コネクタ 72"/>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6" name="直線コネクタ 75"/>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79" name="直線コネクタ 78"/>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89" name="楕円 88"/>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0"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1" name="楕円 90"/>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2" name="テキスト ボックス 91"/>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3" name="楕円 92"/>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4" name="テキスト ボックス 93"/>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5" name="楕円 94"/>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6" name="テキスト ボックス 95"/>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7" name="楕円 96"/>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8" name="テキスト ボックス 97"/>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歳出では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普通交付税の追加交付分や地方消費税交付金が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増加したこと</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今後とも，自主財源の確保に努めるため，地域経済の活性化を図る施策を展開しつつ，定員適正化計画に沿った職員数の適正化，起債枠の遵守による公債費の抑制等により，経常収支比率の改善を図る。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1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76623</xdr:rowOff>
    </xdr:from>
    <xdr:to>
      <xdr:col>23</xdr:col>
      <xdr:colOff>133350</xdr:colOff>
      <xdr:row>64</xdr:row>
      <xdr:rowOff>95673</xdr:rowOff>
    </xdr:to>
    <xdr:cxnSp macro="">
      <xdr:nvCxnSpPr>
        <xdr:cNvPr id="133" name="直線コネクタ 132"/>
        <xdr:cNvCxnSpPr/>
      </xdr:nvCxnSpPr>
      <xdr:spPr>
        <a:xfrm flipV="1">
          <a:off x="4114800" y="10706523"/>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64</xdr:row>
      <xdr:rowOff>111760</xdr:rowOff>
    </xdr:to>
    <xdr:cxnSp macro="">
      <xdr:nvCxnSpPr>
        <xdr:cNvPr id="136" name="直線コネクタ 135"/>
        <xdr:cNvCxnSpPr/>
      </xdr:nvCxnSpPr>
      <xdr:spPr>
        <a:xfrm flipV="1">
          <a:off x="3225800" y="110684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64</xdr:row>
      <xdr:rowOff>111760</xdr:rowOff>
    </xdr:to>
    <xdr:cxnSp macro="">
      <xdr:nvCxnSpPr>
        <xdr:cNvPr id="139" name="直線コネクタ 138"/>
        <xdr:cNvCxnSpPr/>
      </xdr:nvCxnSpPr>
      <xdr:spPr>
        <a:xfrm>
          <a:off x="2336800" y="1090760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41" name="テキスト ボックス 140"/>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106256</xdr:rowOff>
    </xdr:from>
    <xdr:to>
      <xdr:col>11</xdr:col>
      <xdr:colOff>31750</xdr:colOff>
      <xdr:row>63</xdr:row>
      <xdr:rowOff>114300</xdr:rowOff>
    </xdr:to>
    <xdr:cxnSp macro="">
      <xdr:nvCxnSpPr>
        <xdr:cNvPr id="142" name="直線コネクタ 141"/>
        <xdr:cNvCxnSpPr/>
      </xdr:nvCxnSpPr>
      <xdr:spPr>
        <a:xfrm flipV="1">
          <a:off x="1447800" y="1090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4" name="テキスト ボックス 143"/>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46" name="テキスト ボックス 145"/>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2" name="楕円 151"/>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169350</xdr:rowOff>
    </xdr:from>
    <xdr:ext cx="762000" cy="259045"/>
    <xdr:sp macro="" textlink="">
      <xdr:nvSpPr>
        <xdr:cNvPr id="153" name="財政構造の弾力性該当値テキスト"/>
        <xdr:cNvSpPr txBox="1"/>
      </xdr:nvSpPr>
      <xdr:spPr>
        <a:xfrm>
          <a:off x="5041900" y="1062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54" name="楕円 153"/>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131250</xdr:rowOff>
    </xdr:from>
    <xdr:ext cx="736600" cy="259045"/>
    <xdr:sp macro="" textlink="">
      <xdr:nvSpPr>
        <xdr:cNvPr id="155" name="テキスト ボックス 154"/>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6" name="楕円 155"/>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1287</xdr:rowOff>
    </xdr:from>
    <xdr:ext cx="762000" cy="259045"/>
    <xdr:sp macro="" textlink="">
      <xdr:nvSpPr>
        <xdr:cNvPr id="157" name="テキスト ボックス 156"/>
        <xdr:cNvSpPr txBox="1"/>
      </xdr:nvSpPr>
      <xdr:spPr>
        <a:xfrm>
          <a:off x="2844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8" name="楕円 157"/>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167233</xdr:rowOff>
    </xdr:from>
    <xdr:ext cx="762000" cy="259045"/>
    <xdr:sp macro="" textlink="">
      <xdr:nvSpPr>
        <xdr:cNvPr id="159" name="テキスト ボックス 158"/>
        <xdr:cNvSpPr txBox="1"/>
      </xdr:nvSpPr>
      <xdr:spPr>
        <a:xfrm>
          <a:off x="1955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60" name="楕円 159"/>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61" name="テキスト ボックス 160"/>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[181,481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人口１人当たり人件費・物件費等決算額は昨年度と比較すると，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人件費・物件費がともに微増しており，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今後とも，公共施設の維持管理を含めて，積極的に指定管理者制度・民間委託を活用し，コストの低減を図っていく方針である。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130412</xdr:rowOff>
    </xdr:from>
    <xdr:to>
      <xdr:col>23</xdr:col>
      <xdr:colOff>133350</xdr:colOff>
      <xdr:row>81</xdr:row>
      <xdr:rowOff>136641</xdr:rowOff>
    </xdr:to>
    <xdr:cxnSp macro="">
      <xdr:nvCxnSpPr>
        <xdr:cNvPr id="198" name="直線コネクタ 197"/>
        <xdr:cNvCxnSpPr/>
      </xdr:nvCxnSpPr>
      <xdr:spPr>
        <a:xfrm>
          <a:off x="4114800" y="14017862"/>
          <a:ext cx="8382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85831</xdr:rowOff>
    </xdr:from>
    <xdr:ext cx="762000" cy="259045"/>
    <xdr:sp macro="" textlink="">
      <xdr:nvSpPr>
        <xdr:cNvPr id="199" name="人件費・物件費等の状況平均値テキスト"/>
        <xdr:cNvSpPr txBox="1"/>
      </xdr:nvSpPr>
      <xdr:spPr>
        <a:xfrm>
          <a:off x="5041900" y="1380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72042</xdr:rowOff>
    </xdr:from>
    <xdr:to>
      <xdr:col>19</xdr:col>
      <xdr:colOff>133350</xdr:colOff>
      <xdr:row>81</xdr:row>
      <xdr:rowOff>130412</xdr:rowOff>
    </xdr:to>
    <xdr:cxnSp macro="">
      <xdr:nvCxnSpPr>
        <xdr:cNvPr id="201" name="直線コネクタ 200"/>
        <xdr:cNvCxnSpPr/>
      </xdr:nvCxnSpPr>
      <xdr:spPr>
        <a:xfrm>
          <a:off x="3225800" y="13959492"/>
          <a:ext cx="889000" cy="5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2323</xdr:rowOff>
    </xdr:from>
    <xdr:ext cx="736600" cy="259045"/>
    <xdr:sp macro="" textlink="">
      <xdr:nvSpPr>
        <xdr:cNvPr id="203" name="テキスト ボックス 202"/>
        <xdr:cNvSpPr txBox="1"/>
      </xdr:nvSpPr>
      <xdr:spPr>
        <a:xfrm>
          <a:off x="3733800" y="14061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52504</xdr:rowOff>
    </xdr:from>
    <xdr:to>
      <xdr:col>15</xdr:col>
      <xdr:colOff>82550</xdr:colOff>
      <xdr:row>81</xdr:row>
      <xdr:rowOff>72042</xdr:rowOff>
    </xdr:to>
    <xdr:cxnSp macro="">
      <xdr:nvCxnSpPr>
        <xdr:cNvPr id="204" name="直線コネクタ 203"/>
        <xdr:cNvCxnSpPr/>
      </xdr:nvCxnSpPr>
      <xdr:spPr>
        <a:xfrm>
          <a:off x="2336800" y="13939954"/>
          <a:ext cx="889000" cy="1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125196</xdr:rowOff>
    </xdr:from>
    <xdr:ext cx="762000" cy="259045"/>
    <xdr:sp macro="" textlink="">
      <xdr:nvSpPr>
        <xdr:cNvPr id="206" name="テキスト ボックス 205"/>
        <xdr:cNvSpPr txBox="1"/>
      </xdr:nvSpPr>
      <xdr:spPr>
        <a:xfrm>
          <a:off x="2844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49208</xdr:rowOff>
    </xdr:from>
    <xdr:to>
      <xdr:col>11</xdr:col>
      <xdr:colOff>31750</xdr:colOff>
      <xdr:row>81</xdr:row>
      <xdr:rowOff>52504</xdr:rowOff>
    </xdr:to>
    <xdr:cxnSp macro="">
      <xdr:nvCxnSpPr>
        <xdr:cNvPr id="207" name="直線コネクタ 206"/>
        <xdr:cNvCxnSpPr/>
      </xdr:nvCxnSpPr>
      <xdr:spPr>
        <a:xfrm>
          <a:off x="1447800" y="13936658"/>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112560</xdr:rowOff>
    </xdr:from>
    <xdr:ext cx="762000" cy="259045"/>
    <xdr:sp macro="" textlink="">
      <xdr:nvSpPr>
        <xdr:cNvPr id="209" name="テキスト ボックス 208"/>
        <xdr:cNvSpPr txBox="1"/>
      </xdr:nvSpPr>
      <xdr:spPr>
        <a:xfrm>
          <a:off x="1955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105387</xdr:rowOff>
    </xdr:from>
    <xdr:ext cx="762000" cy="259045"/>
    <xdr:sp macro="" textlink="">
      <xdr:nvSpPr>
        <xdr:cNvPr id="211" name="テキスト ボックス 210"/>
        <xdr:cNvSpPr txBox="1"/>
      </xdr:nvSpPr>
      <xdr:spPr>
        <a:xfrm>
          <a:off x="1066800" y="1364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85841</xdr:rowOff>
    </xdr:from>
    <xdr:to>
      <xdr:col>23</xdr:col>
      <xdr:colOff>184150</xdr:colOff>
      <xdr:row>82</xdr:row>
      <xdr:rowOff>15991</xdr:rowOff>
    </xdr:to>
    <xdr:sp macro="" textlink="">
      <xdr:nvSpPr>
        <xdr:cNvPr id="217" name="楕円 216"/>
        <xdr:cNvSpPr/>
      </xdr:nvSpPr>
      <xdr:spPr>
        <a:xfrm>
          <a:off x="4902200" y="1397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57918</xdr:rowOff>
    </xdr:from>
    <xdr:ext cx="762000" cy="259045"/>
    <xdr:sp macro="" textlink="">
      <xdr:nvSpPr>
        <xdr:cNvPr id="218" name="人件費・物件費等の状況該当値テキスト"/>
        <xdr:cNvSpPr txBox="1"/>
      </xdr:nvSpPr>
      <xdr:spPr>
        <a:xfrm>
          <a:off x="5041900" y="139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79612</xdr:rowOff>
    </xdr:from>
    <xdr:to>
      <xdr:col>19</xdr:col>
      <xdr:colOff>184150</xdr:colOff>
      <xdr:row>82</xdr:row>
      <xdr:rowOff>9762</xdr:rowOff>
    </xdr:to>
    <xdr:sp macro="" textlink="">
      <xdr:nvSpPr>
        <xdr:cNvPr id="219" name="楕円 218"/>
        <xdr:cNvSpPr/>
      </xdr:nvSpPr>
      <xdr:spPr>
        <a:xfrm>
          <a:off x="4064000" y="139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19939</xdr:rowOff>
    </xdr:from>
    <xdr:ext cx="736600" cy="259045"/>
    <xdr:sp macro="" textlink="">
      <xdr:nvSpPr>
        <xdr:cNvPr id="220" name="テキスト ボックス 219"/>
        <xdr:cNvSpPr txBox="1"/>
      </xdr:nvSpPr>
      <xdr:spPr>
        <a:xfrm>
          <a:off x="3733800" y="13735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21242</xdr:rowOff>
    </xdr:from>
    <xdr:to>
      <xdr:col>15</xdr:col>
      <xdr:colOff>133350</xdr:colOff>
      <xdr:row>81</xdr:row>
      <xdr:rowOff>122842</xdr:rowOff>
    </xdr:to>
    <xdr:sp macro="" textlink="">
      <xdr:nvSpPr>
        <xdr:cNvPr id="221" name="楕円 220"/>
        <xdr:cNvSpPr/>
      </xdr:nvSpPr>
      <xdr:spPr>
        <a:xfrm>
          <a:off x="3175000" y="139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107619</xdr:rowOff>
    </xdr:from>
    <xdr:ext cx="762000" cy="259045"/>
    <xdr:sp macro="" textlink="">
      <xdr:nvSpPr>
        <xdr:cNvPr id="222" name="テキスト ボックス 221"/>
        <xdr:cNvSpPr txBox="1"/>
      </xdr:nvSpPr>
      <xdr:spPr>
        <a:xfrm>
          <a:off x="2844800" y="1399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1704</xdr:rowOff>
    </xdr:from>
    <xdr:to>
      <xdr:col>11</xdr:col>
      <xdr:colOff>82550</xdr:colOff>
      <xdr:row>81</xdr:row>
      <xdr:rowOff>103304</xdr:rowOff>
    </xdr:to>
    <xdr:sp macro="" textlink="">
      <xdr:nvSpPr>
        <xdr:cNvPr id="223" name="楕円 222"/>
        <xdr:cNvSpPr/>
      </xdr:nvSpPr>
      <xdr:spPr>
        <a:xfrm>
          <a:off x="2286000" y="1388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88081</xdr:rowOff>
    </xdr:from>
    <xdr:ext cx="762000" cy="259045"/>
    <xdr:sp macro="" textlink="">
      <xdr:nvSpPr>
        <xdr:cNvPr id="224" name="テキスト ボックス 223"/>
        <xdr:cNvSpPr txBox="1"/>
      </xdr:nvSpPr>
      <xdr:spPr>
        <a:xfrm>
          <a:off x="1955800" y="1397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169858</xdr:rowOff>
    </xdr:from>
    <xdr:to>
      <xdr:col>7</xdr:col>
      <xdr:colOff>31750</xdr:colOff>
      <xdr:row>81</xdr:row>
      <xdr:rowOff>100008</xdr:rowOff>
    </xdr:to>
    <xdr:sp macro="" textlink="">
      <xdr:nvSpPr>
        <xdr:cNvPr id="225" name="楕円 224"/>
        <xdr:cNvSpPr/>
      </xdr:nvSpPr>
      <xdr:spPr>
        <a:xfrm>
          <a:off x="1397000" y="138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84785</xdr:rowOff>
    </xdr:from>
    <xdr:ext cx="762000" cy="259045"/>
    <xdr:sp macro="" textlink="">
      <xdr:nvSpPr>
        <xdr:cNvPr id="226" name="テキスト ボックス 225"/>
        <xdr:cNvSpPr txBox="1"/>
      </xdr:nvSpPr>
      <xdr:spPr>
        <a:xfrm>
          <a:off x="1066800" y="139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ラスパイレス指数は，昨年度と同じ</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％であり，類似団体内平均値より高い水準で推移している。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引き続き年齢別職員構成の適正化と総人件費の縮減に努める。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62" name="直線コネクタ 261"/>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116313</xdr:rowOff>
    </xdr:from>
    <xdr:ext cx="762000" cy="259045"/>
    <xdr:sp macro="" textlink="">
      <xdr:nvSpPr>
        <xdr:cNvPr id="263" name="給与水準   （国との比較）平均値テキスト"/>
        <xdr:cNvSpPr txBox="1"/>
      </xdr:nvSpPr>
      <xdr:spPr>
        <a:xfrm>
          <a:off x="17106900" y="14175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82550</xdr:rowOff>
    </xdr:to>
    <xdr:cxnSp macro="">
      <xdr:nvCxnSpPr>
        <xdr:cNvPr id="265" name="直線コネクタ 264"/>
        <xdr:cNvCxnSpPr/>
      </xdr:nvCxnSpPr>
      <xdr:spPr>
        <a:xfrm>
          <a:off x="15290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67" name="テキスト ボックス 266"/>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82550</xdr:rowOff>
    </xdr:to>
    <xdr:cxnSp macro="">
      <xdr:nvCxnSpPr>
        <xdr:cNvPr id="268" name="直線コネクタ 267"/>
        <xdr:cNvCxnSpPr/>
      </xdr:nvCxnSpPr>
      <xdr:spPr>
        <a:xfrm flipV="1">
          <a:off x="14401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0" name="テキスト ボックス 269"/>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82550</xdr:rowOff>
    </xdr:to>
    <xdr:cxnSp macro="">
      <xdr:nvCxnSpPr>
        <xdr:cNvPr id="271" name="直線コネクタ 270"/>
        <xdr:cNvCxnSpPr/>
      </xdr:nvCxnSpPr>
      <xdr:spPr>
        <a:xfrm>
          <a:off x="13512800" y="144498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73" name="テキスト ボックス 272"/>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5" name="テキスト ボックス 274"/>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81" name="楕円 280"/>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3827</xdr:rowOff>
    </xdr:from>
    <xdr:ext cx="762000" cy="259045"/>
    <xdr:sp macro="" textlink="">
      <xdr:nvSpPr>
        <xdr:cNvPr id="282" name="給与水準   （国との比較）該当値テキスト"/>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3" name="楕円 282"/>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84" name="テキスト ボックス 283"/>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5" name="楕円 284"/>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86" name="テキスト ボックス 285"/>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7" name="楕円 286"/>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88" name="テキスト ボックス 28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89" name="楕円 288"/>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90" name="テキスト ボックス 289"/>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千人当たり職員数は，名瀬地区，住用地区，笠利地区において総合支所方式を採用していることや，生活保護事務従事職員，空港管理事務所職員等を配置していることにより，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今後とも，より効果的・効率的な行政サービスを提供するため，公共施設及び事務事業における指定管理者制度の導入や民間委託を積極的に推進するとともに，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による業務効率化を図ることにより，適切な定員管理に努める。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16425</xdr:rowOff>
    </xdr:from>
    <xdr:to>
      <xdr:col>81</xdr:col>
      <xdr:colOff>44450</xdr:colOff>
      <xdr:row>61</xdr:row>
      <xdr:rowOff>21654</xdr:rowOff>
    </xdr:to>
    <xdr:cxnSp macro="">
      <xdr:nvCxnSpPr>
        <xdr:cNvPr id="324" name="直線コネクタ 323"/>
        <xdr:cNvCxnSpPr/>
      </xdr:nvCxnSpPr>
      <xdr:spPr>
        <a:xfrm>
          <a:off x="16179800" y="10474875"/>
          <a:ext cx="8382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32550</xdr:rowOff>
    </xdr:from>
    <xdr:ext cx="762000" cy="259045"/>
    <xdr:sp macro="" textlink="">
      <xdr:nvSpPr>
        <xdr:cNvPr id="325" name="定員管理の状況平均値テキスト"/>
        <xdr:cNvSpPr txBox="1"/>
      </xdr:nvSpPr>
      <xdr:spPr>
        <a:xfrm>
          <a:off x="17106900" y="10148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4360</xdr:rowOff>
    </xdr:from>
    <xdr:to>
      <xdr:col>77</xdr:col>
      <xdr:colOff>44450</xdr:colOff>
      <xdr:row>61</xdr:row>
      <xdr:rowOff>16425</xdr:rowOff>
    </xdr:to>
    <xdr:cxnSp macro="">
      <xdr:nvCxnSpPr>
        <xdr:cNvPr id="327" name="直線コネクタ 326"/>
        <xdr:cNvCxnSpPr/>
      </xdr:nvCxnSpPr>
      <xdr:spPr>
        <a:xfrm>
          <a:off x="15290800" y="104628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151126</xdr:rowOff>
    </xdr:from>
    <xdr:ext cx="736600" cy="259045"/>
    <xdr:sp macro="" textlink="">
      <xdr:nvSpPr>
        <xdr:cNvPr id="329" name="テキスト ボックス 328"/>
        <xdr:cNvSpPr txBox="1"/>
      </xdr:nvSpPr>
      <xdr:spPr>
        <a:xfrm>
          <a:off x="15798800" y="1009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166963</xdr:rowOff>
    </xdr:from>
    <xdr:to>
      <xdr:col>72</xdr:col>
      <xdr:colOff>203200</xdr:colOff>
      <xdr:row>61</xdr:row>
      <xdr:rowOff>4360</xdr:rowOff>
    </xdr:to>
    <xdr:cxnSp macro="">
      <xdr:nvCxnSpPr>
        <xdr:cNvPr id="330" name="直線コネクタ 329"/>
        <xdr:cNvCxnSpPr/>
      </xdr:nvCxnSpPr>
      <xdr:spPr>
        <a:xfrm>
          <a:off x="14401800" y="10453963"/>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141071</xdr:rowOff>
    </xdr:from>
    <xdr:ext cx="762000" cy="259045"/>
    <xdr:sp macro="" textlink="">
      <xdr:nvSpPr>
        <xdr:cNvPr id="332" name="テキスト ボックス 331"/>
        <xdr:cNvSpPr txBox="1"/>
      </xdr:nvSpPr>
      <xdr:spPr>
        <a:xfrm>
          <a:off x="14909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156506</xdr:rowOff>
    </xdr:from>
    <xdr:to>
      <xdr:col>68</xdr:col>
      <xdr:colOff>152400</xdr:colOff>
      <xdr:row>60</xdr:row>
      <xdr:rowOff>166963</xdr:rowOff>
    </xdr:to>
    <xdr:cxnSp macro="">
      <xdr:nvCxnSpPr>
        <xdr:cNvPr id="333" name="直線コネクタ 332"/>
        <xdr:cNvCxnSpPr/>
      </xdr:nvCxnSpPr>
      <xdr:spPr>
        <a:xfrm>
          <a:off x="13512800" y="10443506"/>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137854</xdr:rowOff>
    </xdr:from>
    <xdr:ext cx="762000" cy="259045"/>
    <xdr:sp macro="" textlink="">
      <xdr:nvSpPr>
        <xdr:cNvPr id="335" name="テキスト ボックス 334"/>
        <xdr:cNvSpPr txBox="1"/>
      </xdr:nvSpPr>
      <xdr:spPr>
        <a:xfrm>
          <a:off x="14020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140670</xdr:rowOff>
    </xdr:from>
    <xdr:ext cx="762000" cy="259045"/>
    <xdr:sp macro="" textlink="">
      <xdr:nvSpPr>
        <xdr:cNvPr id="337" name="テキスト ボックス 336"/>
        <xdr:cNvSpPr txBox="1"/>
      </xdr:nvSpPr>
      <xdr:spPr>
        <a:xfrm>
          <a:off x="13131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142304</xdr:rowOff>
    </xdr:from>
    <xdr:to>
      <xdr:col>81</xdr:col>
      <xdr:colOff>95250</xdr:colOff>
      <xdr:row>61</xdr:row>
      <xdr:rowOff>72454</xdr:rowOff>
    </xdr:to>
    <xdr:sp macro="" textlink="">
      <xdr:nvSpPr>
        <xdr:cNvPr id="343" name="楕円 342"/>
        <xdr:cNvSpPr/>
      </xdr:nvSpPr>
      <xdr:spPr>
        <a:xfrm>
          <a:off x="16967200" y="104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114381</xdr:rowOff>
    </xdr:from>
    <xdr:ext cx="762000" cy="259045"/>
    <xdr:sp macro="" textlink="">
      <xdr:nvSpPr>
        <xdr:cNvPr id="344" name="定員管理の状況該当値テキスト"/>
        <xdr:cNvSpPr txBox="1"/>
      </xdr:nvSpPr>
      <xdr:spPr>
        <a:xfrm>
          <a:off x="17106900" y="104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137075</xdr:rowOff>
    </xdr:from>
    <xdr:to>
      <xdr:col>77</xdr:col>
      <xdr:colOff>95250</xdr:colOff>
      <xdr:row>61</xdr:row>
      <xdr:rowOff>67225</xdr:rowOff>
    </xdr:to>
    <xdr:sp macro="" textlink="">
      <xdr:nvSpPr>
        <xdr:cNvPr id="345" name="楕円 344"/>
        <xdr:cNvSpPr/>
      </xdr:nvSpPr>
      <xdr:spPr>
        <a:xfrm>
          <a:off x="16129000" y="10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52002</xdr:rowOff>
    </xdr:from>
    <xdr:ext cx="736600" cy="259045"/>
    <xdr:sp macro="" textlink="">
      <xdr:nvSpPr>
        <xdr:cNvPr id="346" name="テキスト ボックス 345"/>
        <xdr:cNvSpPr txBox="1"/>
      </xdr:nvSpPr>
      <xdr:spPr>
        <a:xfrm>
          <a:off x="15798800" y="1051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125010</xdr:rowOff>
    </xdr:from>
    <xdr:to>
      <xdr:col>73</xdr:col>
      <xdr:colOff>44450</xdr:colOff>
      <xdr:row>61</xdr:row>
      <xdr:rowOff>55160</xdr:rowOff>
    </xdr:to>
    <xdr:sp macro="" textlink="">
      <xdr:nvSpPr>
        <xdr:cNvPr id="347" name="楕円 346"/>
        <xdr:cNvSpPr/>
      </xdr:nvSpPr>
      <xdr:spPr>
        <a:xfrm>
          <a:off x="15240000" y="1041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39937</xdr:rowOff>
    </xdr:from>
    <xdr:ext cx="762000" cy="259045"/>
    <xdr:sp macro="" textlink="">
      <xdr:nvSpPr>
        <xdr:cNvPr id="348" name="テキスト ボックス 347"/>
        <xdr:cNvSpPr txBox="1"/>
      </xdr:nvSpPr>
      <xdr:spPr>
        <a:xfrm>
          <a:off x="14909800" y="1049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116163</xdr:rowOff>
    </xdr:from>
    <xdr:to>
      <xdr:col>68</xdr:col>
      <xdr:colOff>203200</xdr:colOff>
      <xdr:row>61</xdr:row>
      <xdr:rowOff>46313</xdr:rowOff>
    </xdr:to>
    <xdr:sp macro="" textlink="">
      <xdr:nvSpPr>
        <xdr:cNvPr id="349" name="楕円 348"/>
        <xdr:cNvSpPr/>
      </xdr:nvSpPr>
      <xdr:spPr>
        <a:xfrm>
          <a:off x="14351000" y="104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31090</xdr:rowOff>
    </xdr:from>
    <xdr:ext cx="762000" cy="259045"/>
    <xdr:sp macro="" textlink="">
      <xdr:nvSpPr>
        <xdr:cNvPr id="350" name="テキスト ボックス 349"/>
        <xdr:cNvSpPr txBox="1"/>
      </xdr:nvSpPr>
      <xdr:spPr>
        <a:xfrm>
          <a:off x="14020800" y="1048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105706</xdr:rowOff>
    </xdr:from>
    <xdr:to>
      <xdr:col>64</xdr:col>
      <xdr:colOff>152400</xdr:colOff>
      <xdr:row>61</xdr:row>
      <xdr:rowOff>35856</xdr:rowOff>
    </xdr:to>
    <xdr:sp macro="" textlink="">
      <xdr:nvSpPr>
        <xdr:cNvPr id="351" name="楕円 350"/>
        <xdr:cNvSpPr/>
      </xdr:nvSpPr>
      <xdr:spPr>
        <a:xfrm>
          <a:off x="13462000" y="103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20633</xdr:rowOff>
    </xdr:from>
    <xdr:ext cx="762000" cy="259045"/>
    <xdr:sp macro="" textlink="">
      <xdr:nvSpPr>
        <xdr:cNvPr id="352" name="テキスト ボックス 351"/>
        <xdr:cNvSpPr txBox="1"/>
      </xdr:nvSpPr>
      <xdr:spPr>
        <a:xfrm>
          <a:off x="13131800" y="1047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実質公債費比率は，大型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ハード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事業による地方債の元金償還に伴い，公債費が増加していることで，類似団体平均を上回った状況が続いている。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引き続き，起債枠の上限を堅持することで公債費の縮減に努めていく。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42</xdr:row>
      <xdr:rowOff>154094</xdr:rowOff>
    </xdr:to>
    <xdr:cxnSp macro="">
      <xdr:nvCxnSpPr>
        <xdr:cNvPr id="385" name="直線コネクタ 384"/>
        <xdr:cNvCxnSpPr/>
      </xdr:nvCxnSpPr>
      <xdr:spPr>
        <a:xfrm>
          <a:off x="16179800" y="73469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7214</xdr:rowOff>
    </xdr:from>
    <xdr:ext cx="762000" cy="259045"/>
    <xdr:sp macro="" textlink="">
      <xdr:nvSpPr>
        <xdr:cNvPr id="386" name="公債費負担の状況平均値テキスト"/>
        <xdr:cNvSpPr txBox="1"/>
      </xdr:nvSpPr>
      <xdr:spPr>
        <a:xfrm>
          <a:off x="17106900" y="7036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42</xdr:row>
      <xdr:rowOff>146050</xdr:rowOff>
    </xdr:to>
    <xdr:cxnSp macro="">
      <xdr:nvCxnSpPr>
        <xdr:cNvPr id="388" name="直線コネクタ 387"/>
        <xdr:cNvCxnSpPr/>
      </xdr:nvCxnSpPr>
      <xdr:spPr>
        <a:xfrm>
          <a:off x="15290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142681</xdr:rowOff>
    </xdr:from>
    <xdr:ext cx="736600" cy="259045"/>
    <xdr:sp macro="" textlink="">
      <xdr:nvSpPr>
        <xdr:cNvPr id="390" name="テキスト ボックス 389"/>
        <xdr:cNvSpPr txBox="1"/>
      </xdr:nvSpPr>
      <xdr:spPr>
        <a:xfrm>
          <a:off x="15798800" y="700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146050</xdr:rowOff>
    </xdr:to>
    <xdr:cxnSp macro="">
      <xdr:nvCxnSpPr>
        <xdr:cNvPr id="391" name="直線コネクタ 390"/>
        <xdr:cNvCxnSpPr/>
      </xdr:nvCxnSpPr>
      <xdr:spPr>
        <a:xfrm>
          <a:off x="14401800" y="73308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150723</xdr:rowOff>
    </xdr:from>
    <xdr:ext cx="762000" cy="259045"/>
    <xdr:sp macro="" textlink="">
      <xdr:nvSpPr>
        <xdr:cNvPr id="393" name="テキスト ボックス 392"/>
        <xdr:cNvSpPr txBox="1"/>
      </xdr:nvSpPr>
      <xdr:spPr>
        <a:xfrm>
          <a:off x="14909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42</xdr:row>
      <xdr:rowOff>129963</xdr:rowOff>
    </xdr:to>
    <xdr:cxnSp macro="">
      <xdr:nvCxnSpPr>
        <xdr:cNvPr id="394" name="直線コネクタ 393"/>
        <xdr:cNvCxnSpPr/>
      </xdr:nvCxnSpPr>
      <xdr:spPr>
        <a:xfrm>
          <a:off x="13512800" y="73228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142681</xdr:rowOff>
    </xdr:from>
    <xdr:ext cx="762000" cy="259045"/>
    <xdr:sp macro="" textlink="">
      <xdr:nvSpPr>
        <xdr:cNvPr id="396" name="テキスト ボックス 395"/>
        <xdr:cNvSpPr txBox="1"/>
      </xdr:nvSpPr>
      <xdr:spPr>
        <a:xfrm>
          <a:off x="14020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8" name="テキスト ボックス 397"/>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103294</xdr:rowOff>
    </xdr:from>
    <xdr:to>
      <xdr:col>81</xdr:col>
      <xdr:colOff>95250</xdr:colOff>
      <xdr:row>43</xdr:row>
      <xdr:rowOff>33444</xdr:rowOff>
    </xdr:to>
    <xdr:sp macro="" textlink="">
      <xdr:nvSpPr>
        <xdr:cNvPr id="404" name="楕円 403"/>
        <xdr:cNvSpPr/>
      </xdr:nvSpPr>
      <xdr:spPr>
        <a:xfrm>
          <a:off x="16967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75371</xdr:rowOff>
    </xdr:from>
    <xdr:ext cx="762000" cy="259045"/>
    <xdr:sp macro="" textlink="">
      <xdr:nvSpPr>
        <xdr:cNvPr id="405" name="公債費負担の状況該当値テキスト"/>
        <xdr:cNvSpPr txBox="1"/>
      </xdr:nvSpPr>
      <xdr:spPr>
        <a:xfrm>
          <a:off x="17106900" y="727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6" name="楕円 405"/>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07" name="テキスト ボックス 406"/>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8" name="楕円 407"/>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9" name="テキスト ボックス 408"/>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10" name="楕円 409"/>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11" name="テキスト ボックス 410"/>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12" name="楕円 411"/>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13" name="テキスト ボックス 412"/>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ポイント減少したものの，類似団体平均を上回っている状況である。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減少の主な要因は，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や充当可能基金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の増加によるものである。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なお，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公共施設の老朽化に伴う更新時期により，今後数年間は大規模なハード事業が続く見込みである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，引き続き起債枠の上限を堅持し，地方債現在高の縮減に努め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19304</xdr:rowOff>
    </xdr:from>
    <xdr:to>
      <xdr:col>81</xdr:col>
      <xdr:colOff>44450</xdr:colOff>
      <xdr:row>15</xdr:row>
      <xdr:rowOff>71586</xdr:rowOff>
    </xdr:to>
    <xdr:cxnSp macro="">
      <xdr:nvCxnSpPr>
        <xdr:cNvPr id="447" name="直線コネクタ 446"/>
        <xdr:cNvCxnSpPr/>
      </xdr:nvCxnSpPr>
      <xdr:spPr>
        <a:xfrm flipV="1">
          <a:off x="16179800" y="2591054"/>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71586</xdr:rowOff>
    </xdr:from>
    <xdr:to>
      <xdr:col>77</xdr:col>
      <xdr:colOff>44450</xdr:colOff>
      <xdr:row>15</xdr:row>
      <xdr:rowOff>137541</xdr:rowOff>
    </xdr:to>
    <xdr:cxnSp macro="">
      <xdr:nvCxnSpPr>
        <xdr:cNvPr id="450" name="直線コネクタ 449"/>
        <xdr:cNvCxnSpPr/>
      </xdr:nvCxnSpPr>
      <xdr:spPr>
        <a:xfrm flipV="1">
          <a:off x="15290800" y="2643336"/>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1" name="フローチャート: 判断 450"/>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2" name="テキスト ボックス 451"/>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137541</xdr:rowOff>
    </xdr:from>
    <xdr:to>
      <xdr:col>72</xdr:col>
      <xdr:colOff>203200</xdr:colOff>
      <xdr:row>16</xdr:row>
      <xdr:rowOff>122936</xdr:rowOff>
    </xdr:to>
    <xdr:cxnSp macro="">
      <xdr:nvCxnSpPr>
        <xdr:cNvPr id="453" name="直線コネクタ 452"/>
        <xdr:cNvCxnSpPr/>
      </xdr:nvCxnSpPr>
      <xdr:spPr>
        <a:xfrm flipV="1">
          <a:off x="14401800" y="2709291"/>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59394</xdr:rowOff>
    </xdr:from>
    <xdr:to>
      <xdr:col>73</xdr:col>
      <xdr:colOff>44450</xdr:colOff>
      <xdr:row>15</xdr:row>
      <xdr:rowOff>160994</xdr:rowOff>
    </xdr:to>
    <xdr:sp macro="" textlink="">
      <xdr:nvSpPr>
        <xdr:cNvPr id="454" name="フローチャート: 判断 453"/>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55" name="テキスト ボックス 454"/>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41698</xdr:rowOff>
    </xdr:from>
    <xdr:to>
      <xdr:col>68</xdr:col>
      <xdr:colOff>152400</xdr:colOff>
      <xdr:row>16</xdr:row>
      <xdr:rowOff>122936</xdr:rowOff>
    </xdr:to>
    <xdr:cxnSp macro="">
      <xdr:nvCxnSpPr>
        <xdr:cNvPr id="456" name="直線コネクタ 455"/>
        <xdr:cNvCxnSpPr/>
      </xdr:nvCxnSpPr>
      <xdr:spPr>
        <a:xfrm>
          <a:off x="13512800" y="2784898"/>
          <a:ext cx="8890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52959</xdr:rowOff>
    </xdr:from>
    <xdr:to>
      <xdr:col>68</xdr:col>
      <xdr:colOff>203200</xdr:colOff>
      <xdr:row>15</xdr:row>
      <xdr:rowOff>154559</xdr:rowOff>
    </xdr:to>
    <xdr:sp macro="" textlink="">
      <xdr:nvSpPr>
        <xdr:cNvPr id="457" name="フローチャート: 判断 456"/>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8" name="テキスト ボックス 457"/>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9" name="フローチャート: 判断 458"/>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60" name="テキスト ボックス 459"/>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66" name="楕円 465"/>
        <xdr:cNvSpPr/>
      </xdr:nvSpPr>
      <xdr:spPr>
        <a:xfrm>
          <a:off x="169672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112031</xdr:rowOff>
    </xdr:from>
    <xdr:ext cx="762000" cy="259045"/>
    <xdr:sp macro="" textlink="">
      <xdr:nvSpPr>
        <xdr:cNvPr id="467" name="将来負担の状況該当値テキスト"/>
        <xdr:cNvSpPr txBox="1"/>
      </xdr:nvSpPr>
      <xdr:spPr>
        <a:xfrm>
          <a:off x="17106900" y="251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20786</xdr:rowOff>
    </xdr:from>
    <xdr:to>
      <xdr:col>77</xdr:col>
      <xdr:colOff>95250</xdr:colOff>
      <xdr:row>15</xdr:row>
      <xdr:rowOff>122386</xdr:rowOff>
    </xdr:to>
    <xdr:sp macro="" textlink="">
      <xdr:nvSpPr>
        <xdr:cNvPr id="468" name="楕円 467"/>
        <xdr:cNvSpPr/>
      </xdr:nvSpPr>
      <xdr:spPr>
        <a:xfrm>
          <a:off x="16129000" y="25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107163</xdr:rowOff>
    </xdr:from>
    <xdr:ext cx="736600" cy="259045"/>
    <xdr:sp macro="" textlink="">
      <xdr:nvSpPr>
        <xdr:cNvPr id="469" name="テキスト ボックス 468"/>
        <xdr:cNvSpPr txBox="1"/>
      </xdr:nvSpPr>
      <xdr:spPr>
        <a:xfrm>
          <a:off x="15798800" y="267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86741</xdr:rowOff>
    </xdr:from>
    <xdr:to>
      <xdr:col>73</xdr:col>
      <xdr:colOff>44450</xdr:colOff>
      <xdr:row>16</xdr:row>
      <xdr:rowOff>16891</xdr:rowOff>
    </xdr:to>
    <xdr:sp macro="" textlink="">
      <xdr:nvSpPr>
        <xdr:cNvPr id="470" name="楕円 469"/>
        <xdr:cNvSpPr/>
      </xdr:nvSpPr>
      <xdr:spPr>
        <a:xfrm>
          <a:off x="15240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1668</xdr:rowOff>
    </xdr:from>
    <xdr:ext cx="762000" cy="259045"/>
    <xdr:sp macro="" textlink="">
      <xdr:nvSpPr>
        <xdr:cNvPr id="471" name="テキスト ボックス 470"/>
        <xdr:cNvSpPr txBox="1"/>
      </xdr:nvSpPr>
      <xdr:spPr>
        <a:xfrm>
          <a:off x="14909800" y="274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72136</xdr:rowOff>
    </xdr:from>
    <xdr:to>
      <xdr:col>68</xdr:col>
      <xdr:colOff>203200</xdr:colOff>
      <xdr:row>17</xdr:row>
      <xdr:rowOff>2286</xdr:rowOff>
    </xdr:to>
    <xdr:sp macro="" textlink="">
      <xdr:nvSpPr>
        <xdr:cNvPr id="472" name="楕円 471"/>
        <xdr:cNvSpPr/>
      </xdr:nvSpPr>
      <xdr:spPr>
        <a:xfrm>
          <a:off x="143510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158513</xdr:rowOff>
    </xdr:from>
    <xdr:ext cx="762000" cy="259045"/>
    <xdr:sp macro="" textlink="">
      <xdr:nvSpPr>
        <xdr:cNvPr id="473" name="テキスト ボックス 472"/>
        <xdr:cNvSpPr txBox="1"/>
      </xdr:nvSpPr>
      <xdr:spPr>
        <a:xfrm>
          <a:off x="14020800" y="2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162348</xdr:rowOff>
    </xdr:from>
    <xdr:to>
      <xdr:col>64</xdr:col>
      <xdr:colOff>152400</xdr:colOff>
      <xdr:row>16</xdr:row>
      <xdr:rowOff>92498</xdr:rowOff>
    </xdr:to>
    <xdr:sp macro="" textlink="">
      <xdr:nvSpPr>
        <xdr:cNvPr id="474" name="楕円 473"/>
        <xdr:cNvSpPr/>
      </xdr:nvSpPr>
      <xdr:spPr>
        <a:xfrm>
          <a:off x="13462000" y="2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77275</xdr:rowOff>
    </xdr:from>
    <xdr:ext cx="762000" cy="259045"/>
    <xdr:sp macro="" textlink="">
      <xdr:nvSpPr>
        <xdr:cNvPr id="475" name="テキスト ボックス 474"/>
        <xdr:cNvSpPr txBox="1"/>
      </xdr:nvSpPr>
      <xdr:spPr>
        <a:xfrm>
          <a:off x="13131800" y="282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42,157
42,040
308.33
41,936,735
40,956,571
950,687
17,843,338
44,027,121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人件費については，前年度決算と比べて</a:t>
          </a:r>
          <a:r>
            <a:rPr kumimoji="1" lang="en-US" altLang="ja-JP" sz="1300">
              <a:latin typeface="ＭＳ Ｐゴシック" panose="020B0600070205080204" pitchFamily="50" charset="-128"/>
              <a:ea typeface="ＭＳ Ｐゴシック" panose="020B0600070205080204" pitchFamily="50" charset="-128"/>
            </a:rPr>
            <a:t>15,022</a:t>
          </a:r>
          <a:r>
            <a:rPr kumimoji="1" lang="ja-JP" altLang="en-US" sz="1300">
              <a:latin typeface="ＭＳ Ｐゴシック" panose="020B0600070205080204" pitchFamily="50" charset="-128"/>
              <a:ea typeface="ＭＳ Ｐゴシック" panose="020B0600070205080204" pitchFamily="50" charset="-128"/>
            </a:rPr>
            <a:t>千円増加したものの，経常一般財源総額が</a:t>
          </a:r>
          <a:r>
            <a:rPr kumimoji="1" lang="en-US" altLang="ja-JP" sz="1300">
              <a:latin typeface="ＭＳ Ｐゴシック" panose="020B0600070205080204" pitchFamily="50" charset="-128"/>
              <a:ea typeface="ＭＳ Ｐゴシック" panose="020B0600070205080204" pitchFamily="50" charset="-128"/>
            </a:rPr>
            <a:t>903,807</a:t>
          </a:r>
          <a:r>
            <a:rPr kumimoji="1" lang="ja-JP" altLang="en-US" sz="1300">
              <a:latin typeface="ＭＳ Ｐゴシック" panose="020B0600070205080204" pitchFamily="50" charset="-128"/>
              <a:ea typeface="ＭＳ Ｐゴシック" panose="020B0600070205080204" pitchFamily="50" charset="-128"/>
            </a:rPr>
            <a:t>千円増加したことにより，経常収支比率が</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ポイント減少したが，類似団体内平均値を上回った。</a:t>
          </a:r>
        </a:p>
        <a:p>
          <a:r>
            <a:rPr kumimoji="1" lang="ja-JP" altLang="en-US" sz="1300">
              <a:latin typeface="ＭＳ Ｐゴシック" panose="020B0600070205080204" pitchFamily="50" charset="-128"/>
              <a:ea typeface="ＭＳ Ｐゴシック" panose="020B0600070205080204" pitchFamily="50" charset="-128"/>
            </a:rPr>
            <a:t>　今後とも，定員適正化計画に基づき，本市において適正な職員数を維持し，総人件費の抑制に努める。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74422</xdr:rowOff>
    </xdr:to>
    <xdr:cxnSp macro="">
      <xdr:nvCxnSpPr>
        <xdr:cNvPr id="64" name="直線コネクタ 63"/>
        <xdr:cNvCxnSpPr/>
      </xdr:nvCxnSpPr>
      <xdr:spPr>
        <a:xfrm flipV="1">
          <a:off x="3987800" y="63906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74422</xdr:rowOff>
    </xdr:to>
    <xdr:cxnSp macro="">
      <xdr:nvCxnSpPr>
        <xdr:cNvPr id="67" name="直線コネクタ 66"/>
        <xdr:cNvCxnSpPr/>
      </xdr:nvCxnSpPr>
      <xdr:spPr>
        <a:xfrm>
          <a:off x="3098800" y="62992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140716</xdr:rowOff>
    </xdr:to>
    <xdr:cxnSp macro="">
      <xdr:nvCxnSpPr>
        <xdr:cNvPr id="70" name="直線コネクタ 69"/>
        <xdr:cNvCxnSpPr/>
      </xdr:nvCxnSpPr>
      <xdr:spPr>
        <a:xfrm flipV="1">
          <a:off x="2209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36</xdr:row>
      <xdr:rowOff>163576</xdr:rowOff>
    </xdr:to>
    <xdr:cxnSp macro="">
      <xdr:nvCxnSpPr>
        <xdr:cNvPr id="73" name="直線コネクタ 72"/>
        <xdr:cNvCxnSpPr/>
      </xdr:nvCxnSpPr>
      <xdr:spPr>
        <a:xfrm flipV="1">
          <a:off x="1320800" y="63129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88" name="テキスト ボックス 87"/>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92" name="テキスト ボックス 91"/>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物件費については，前年度決算と比べて，</a:t>
          </a:r>
          <a:r>
            <a:rPr kumimoji="1" lang="en-US" altLang="ja-JP" sz="1300">
              <a:latin typeface="ＭＳ Ｐゴシック" panose="020B0600070205080204" pitchFamily="50" charset="-128"/>
              <a:ea typeface="ＭＳ Ｐゴシック" panose="020B0600070205080204" pitchFamily="50" charset="-128"/>
            </a:rPr>
            <a:t>261,860</a:t>
          </a:r>
          <a:r>
            <a:rPr kumimoji="1" lang="ja-JP" altLang="en-US" sz="1300">
              <a:latin typeface="ＭＳ Ｐゴシック" panose="020B0600070205080204" pitchFamily="50" charset="-128"/>
              <a:ea typeface="ＭＳ Ｐゴシック" panose="020B0600070205080204" pitchFamily="50" charset="-128"/>
            </a:rPr>
            <a:t>千円増加し、経常収支比率が前年度より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類似団体内平均値は下回っているものの，本市において，平成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年度から実施している経常経費抑制策を継続し，各種経費の縮減に努める。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157480</xdr:rowOff>
    </xdr:to>
    <xdr:cxnSp macro="">
      <xdr:nvCxnSpPr>
        <xdr:cNvPr id="125" name="直線コネクタ 124"/>
        <xdr:cNvCxnSpPr/>
      </xdr:nvCxnSpPr>
      <xdr:spPr>
        <a:xfrm>
          <a:off x="15671800" y="2489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14</xdr:row>
      <xdr:rowOff>157480</xdr:rowOff>
    </xdr:to>
    <xdr:cxnSp macro="">
      <xdr:nvCxnSpPr>
        <xdr:cNvPr id="128" name="直線コネクタ 127"/>
        <xdr:cNvCxnSpPr/>
      </xdr:nvCxnSpPr>
      <xdr:spPr>
        <a:xfrm flipV="1">
          <a:off x="14782800" y="248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30" name="テキスト ボックス 129"/>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157480</xdr:rowOff>
    </xdr:from>
    <xdr:to>
      <xdr:col>73</xdr:col>
      <xdr:colOff>180975</xdr:colOff>
      <xdr:row>14</xdr:row>
      <xdr:rowOff>165100</xdr:rowOff>
    </xdr:to>
    <xdr:cxnSp macro="">
      <xdr:nvCxnSpPr>
        <xdr:cNvPr id="131" name="直線コネクタ 130"/>
        <xdr:cNvCxnSpPr/>
      </xdr:nvCxnSpPr>
      <xdr:spPr>
        <a:xfrm flipV="1">
          <a:off x="13893800" y="255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165100</xdr:rowOff>
    </xdr:to>
    <xdr:cxnSp macro="">
      <xdr:nvCxnSpPr>
        <xdr:cNvPr id="134" name="直線コネクタ 133"/>
        <xdr:cNvCxnSpPr/>
      </xdr:nvCxnSpPr>
      <xdr:spPr>
        <a:xfrm>
          <a:off x="13004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36" name="テキスト ボックス 135"/>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106680</xdr:rowOff>
    </xdr:from>
    <xdr:to>
      <xdr:col>82</xdr:col>
      <xdr:colOff>158750</xdr:colOff>
      <xdr:row>15</xdr:row>
      <xdr:rowOff>36830</xdr:rowOff>
    </xdr:to>
    <xdr:sp macro="" textlink="">
      <xdr:nvSpPr>
        <xdr:cNvPr id="144" name="楕円 143"/>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123207</xdr:rowOff>
    </xdr:from>
    <xdr:ext cx="762000" cy="259045"/>
    <xdr:sp macro="" textlink="">
      <xdr:nvSpPr>
        <xdr:cNvPr id="145" name="物件費該当値テキスト"/>
        <xdr:cNvSpPr txBox="1"/>
      </xdr:nvSpPr>
      <xdr:spPr>
        <a:xfrm>
          <a:off x="165989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46" name="楕円 145"/>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47" name="テキスト ボックス 146"/>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106680</xdr:rowOff>
    </xdr:from>
    <xdr:to>
      <xdr:col>74</xdr:col>
      <xdr:colOff>31750</xdr:colOff>
      <xdr:row>15</xdr:row>
      <xdr:rowOff>36830</xdr:rowOff>
    </xdr:to>
    <xdr:sp macro="" textlink="">
      <xdr:nvSpPr>
        <xdr:cNvPr id="148" name="楕円 147"/>
        <xdr:cNvSpPr/>
      </xdr:nvSpPr>
      <xdr:spPr>
        <a:xfrm>
          <a:off x="14732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47007</xdr:rowOff>
    </xdr:from>
    <xdr:ext cx="762000" cy="259045"/>
    <xdr:sp macro="" textlink="">
      <xdr:nvSpPr>
        <xdr:cNvPr id="149" name="テキスト ボックス 148"/>
        <xdr:cNvSpPr txBox="1"/>
      </xdr:nvSpPr>
      <xdr:spPr>
        <a:xfrm>
          <a:off x="14401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50" name="楕円 149"/>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51" name="テキスト ボックス 150"/>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扶助費については，前年度決算と比べて経常経費充当一般財源が</a:t>
          </a:r>
          <a:r>
            <a:rPr kumimoji="1" lang="en-US" altLang="ja-JP" sz="1300">
              <a:latin typeface="ＭＳ Ｐゴシック" panose="020B0600070205080204" pitchFamily="50" charset="-128"/>
              <a:ea typeface="ＭＳ Ｐゴシック" panose="020B0600070205080204" pitchFamily="50" charset="-128"/>
            </a:rPr>
            <a:t>319</a:t>
          </a:r>
          <a:r>
            <a:rPr kumimoji="1" lang="ja-JP" altLang="en-US" sz="1300">
              <a:latin typeface="ＭＳ Ｐゴシック" panose="020B0600070205080204" pitchFamily="50" charset="-128"/>
              <a:ea typeface="ＭＳ Ｐゴシック" panose="020B0600070205080204" pitchFamily="50" charset="-128"/>
            </a:rPr>
            <a:t>千円の減少となり，経常収支比率が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ポイント減少したが，類似団体平均を上回っている状況が続いている。</a:t>
          </a:r>
        </a:p>
        <a:p>
          <a:r>
            <a:rPr kumimoji="1" lang="ja-JP" altLang="en-US" sz="1300">
              <a:latin typeface="ＭＳ Ｐゴシック" panose="020B0600070205080204" pitchFamily="50" charset="-128"/>
              <a:ea typeface="ＭＳ Ｐゴシック" panose="020B0600070205080204" pitchFamily="50" charset="-128"/>
            </a:rPr>
            <a:t>　その主な要因は，生活保護費受給率が全国的にみても高いためである。今後とも，制度の適正な運用に努める。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31750</xdr:rowOff>
    </xdr:from>
    <xdr:to>
      <xdr:col>24</xdr:col>
      <xdr:colOff>25400</xdr:colOff>
      <xdr:row>59</xdr:row>
      <xdr:rowOff>98425</xdr:rowOff>
    </xdr:to>
    <xdr:cxnSp macro="">
      <xdr:nvCxnSpPr>
        <xdr:cNvPr id="190" name="直線コネクタ 189"/>
        <xdr:cNvCxnSpPr/>
      </xdr:nvCxnSpPr>
      <xdr:spPr>
        <a:xfrm flipV="1">
          <a:off x="3987800" y="9975850"/>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98425</xdr:rowOff>
    </xdr:from>
    <xdr:to>
      <xdr:col>19</xdr:col>
      <xdr:colOff>187325</xdr:colOff>
      <xdr:row>60</xdr:row>
      <xdr:rowOff>60325</xdr:rowOff>
    </xdr:to>
    <xdr:cxnSp macro="">
      <xdr:nvCxnSpPr>
        <xdr:cNvPr id="193" name="直線コネクタ 192"/>
        <xdr:cNvCxnSpPr/>
      </xdr:nvCxnSpPr>
      <xdr:spPr>
        <a:xfrm flipV="1">
          <a:off x="3098800" y="102139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5" name="テキスト ボックス 194"/>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60</xdr:row>
      <xdr:rowOff>60325</xdr:rowOff>
    </xdr:to>
    <xdr:cxnSp macro="">
      <xdr:nvCxnSpPr>
        <xdr:cNvPr id="196" name="直線コネクタ 195"/>
        <xdr:cNvCxnSpPr/>
      </xdr:nvCxnSpPr>
      <xdr:spPr>
        <a:xfrm>
          <a:off x="2209800" y="1012825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xdr:rowOff>
    </xdr:from>
    <xdr:to>
      <xdr:col>11</xdr:col>
      <xdr:colOff>9525</xdr:colOff>
      <xdr:row>59</xdr:row>
      <xdr:rowOff>69850</xdr:rowOff>
    </xdr:to>
    <xdr:cxnSp macro="">
      <xdr:nvCxnSpPr>
        <xdr:cNvPr id="199" name="直線コネクタ 198"/>
        <xdr:cNvCxnSpPr/>
      </xdr:nvCxnSpPr>
      <xdr:spPr>
        <a:xfrm flipV="1">
          <a:off x="1320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140352</xdr:rowOff>
    </xdr:from>
    <xdr:ext cx="762000" cy="259045"/>
    <xdr:sp macro="" textlink="">
      <xdr:nvSpPr>
        <xdr:cNvPr id="203" name="テキスト ボックス 202"/>
        <xdr:cNvSpPr txBox="1"/>
      </xdr:nvSpPr>
      <xdr:spPr>
        <a:xfrm>
          <a:off x="939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09" name="楕円 208"/>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124477</xdr:rowOff>
    </xdr:from>
    <xdr:ext cx="762000" cy="259045"/>
    <xdr:sp macro="" textlink="">
      <xdr:nvSpPr>
        <xdr:cNvPr id="210"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47625</xdr:rowOff>
    </xdr:from>
    <xdr:to>
      <xdr:col>20</xdr:col>
      <xdr:colOff>38100</xdr:colOff>
      <xdr:row>59</xdr:row>
      <xdr:rowOff>149225</xdr:rowOff>
    </xdr:to>
    <xdr:sp macro="" textlink="">
      <xdr:nvSpPr>
        <xdr:cNvPr id="211" name="楕円 210"/>
        <xdr:cNvSpPr/>
      </xdr:nvSpPr>
      <xdr:spPr>
        <a:xfrm>
          <a:off x="3937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134002</xdr:rowOff>
    </xdr:from>
    <xdr:ext cx="736600" cy="259045"/>
    <xdr:sp macro="" textlink="">
      <xdr:nvSpPr>
        <xdr:cNvPr id="212" name="テキスト ボックス 211"/>
        <xdr:cNvSpPr txBox="1"/>
      </xdr:nvSpPr>
      <xdr:spPr>
        <a:xfrm>
          <a:off x="3606800" y="1024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9525</xdr:rowOff>
    </xdr:from>
    <xdr:to>
      <xdr:col>15</xdr:col>
      <xdr:colOff>149225</xdr:colOff>
      <xdr:row>60</xdr:row>
      <xdr:rowOff>111125</xdr:rowOff>
    </xdr:to>
    <xdr:sp macro="" textlink="">
      <xdr:nvSpPr>
        <xdr:cNvPr id="213" name="楕円 212"/>
        <xdr:cNvSpPr/>
      </xdr:nvSpPr>
      <xdr:spPr>
        <a:xfrm>
          <a:off x="30480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95902</xdr:rowOff>
    </xdr:from>
    <xdr:ext cx="762000" cy="259045"/>
    <xdr:sp macro="" textlink="">
      <xdr:nvSpPr>
        <xdr:cNvPr id="214" name="テキスト ボックス 213"/>
        <xdr:cNvSpPr txBox="1"/>
      </xdr:nvSpPr>
      <xdr:spPr>
        <a:xfrm>
          <a:off x="2717800" y="1038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15" name="楕円 214"/>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16" name="テキスト ボックス 215"/>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7" name="楕円 216"/>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8" name="テキスト ボックス 217"/>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その他に係る経常収支比率は，前年度決算より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ポイント減少となり，類似団体平均を下回った状況が続いている。</a:t>
          </a:r>
        </a:p>
        <a:p>
          <a:r>
            <a:rPr kumimoji="1" lang="ja-JP" altLang="en-US" sz="1300">
              <a:latin typeface="ＭＳ Ｐゴシック" panose="020B0600070205080204" pitchFamily="50" charset="-128"/>
              <a:ea typeface="ＭＳ Ｐゴシック" panose="020B0600070205080204" pitchFamily="50" charset="-128"/>
            </a:rPr>
            <a:t>　この主な要因は，繰出金において，経常経費に充当した一般財源が減少したことによるものである。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今後とも，各特別会計の事業の見直し等を含めて経費の節減に努め，繰出金の減少に努める。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151493</xdr:rowOff>
    </xdr:to>
    <xdr:cxnSp macro="">
      <xdr:nvCxnSpPr>
        <xdr:cNvPr id="253" name="直線コネクタ 252"/>
        <xdr:cNvCxnSpPr/>
      </xdr:nvCxnSpPr>
      <xdr:spPr>
        <a:xfrm flipV="1">
          <a:off x="15671800" y="94832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75492</xdr:rowOff>
    </xdr:from>
    <xdr:ext cx="762000" cy="259045"/>
    <xdr:sp macro="" textlink="">
      <xdr:nvSpPr>
        <xdr:cNvPr id="254" name="その他平均値テキスト"/>
        <xdr:cNvSpPr txBox="1"/>
      </xdr:nvSpPr>
      <xdr:spPr>
        <a:xfrm>
          <a:off x="16598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58</xdr:row>
      <xdr:rowOff>18143</xdr:rowOff>
    </xdr:to>
    <xdr:cxnSp macro="">
      <xdr:nvCxnSpPr>
        <xdr:cNvPr id="256" name="直線コネクタ 255"/>
        <xdr:cNvCxnSpPr/>
      </xdr:nvCxnSpPr>
      <xdr:spPr>
        <a:xfrm flipV="1">
          <a:off x="14782800" y="9581243"/>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58" name="テキスト ボックス 257"/>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58</xdr:row>
      <xdr:rowOff>18143</xdr:rowOff>
    </xdr:to>
    <xdr:cxnSp macro="">
      <xdr:nvCxnSpPr>
        <xdr:cNvPr id="259" name="直線コネクタ 258"/>
        <xdr:cNvCxnSpPr/>
      </xdr:nvCxnSpPr>
      <xdr:spPr>
        <a:xfrm>
          <a:off x="13893800" y="9907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65315</xdr:rowOff>
    </xdr:from>
    <xdr:to>
      <xdr:col>74</xdr:col>
      <xdr:colOff>31750</xdr:colOff>
      <xdr:row>58</xdr:row>
      <xdr:rowOff>166915</xdr:rowOff>
    </xdr:to>
    <xdr:sp macro="" textlink="">
      <xdr:nvSpPr>
        <xdr:cNvPr id="260" name="フローチャート: 判断 259"/>
        <xdr:cNvSpPr/>
      </xdr:nvSpPr>
      <xdr:spPr>
        <a:xfrm>
          <a:off x="14732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61" name="テキスト ボックス 260"/>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57</xdr:row>
      <xdr:rowOff>135165</xdr:rowOff>
    </xdr:to>
    <xdr:cxnSp macro="">
      <xdr:nvCxnSpPr>
        <xdr:cNvPr id="262" name="直線コネクタ 261"/>
        <xdr:cNvCxnSpPr/>
      </xdr:nvCxnSpPr>
      <xdr:spPr>
        <a:xfrm>
          <a:off x="13004800" y="9896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119743</xdr:rowOff>
    </xdr:from>
    <xdr:to>
      <xdr:col>69</xdr:col>
      <xdr:colOff>142875</xdr:colOff>
      <xdr:row>59</xdr:row>
      <xdr:rowOff>49893</xdr:rowOff>
    </xdr:to>
    <xdr:sp macro="" textlink="">
      <xdr:nvSpPr>
        <xdr:cNvPr id="263" name="フローチャート: 判断 262"/>
        <xdr:cNvSpPr/>
      </xdr:nvSpPr>
      <xdr:spPr>
        <a:xfrm>
          <a:off x="13843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64" name="テキスト ボックス 263"/>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65" name="フローチャート: 判断 264"/>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45555</xdr:rowOff>
    </xdr:from>
    <xdr:ext cx="762000" cy="259045"/>
    <xdr:sp macro="" textlink="">
      <xdr:nvSpPr>
        <xdr:cNvPr id="266" name="テキスト ボックス 265"/>
        <xdr:cNvSpPr txBox="1"/>
      </xdr:nvSpPr>
      <xdr:spPr>
        <a:xfrm>
          <a:off x="12623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72" name="楕円 271"/>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19249</xdr:rowOff>
    </xdr:from>
    <xdr:ext cx="762000" cy="259045"/>
    <xdr:sp macro="" textlink="">
      <xdr:nvSpPr>
        <xdr:cNvPr id="273" name="その他該当値テキスト"/>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4" name="楕円 273"/>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5" name="テキスト ボックス 274"/>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138793</xdr:rowOff>
    </xdr:from>
    <xdr:to>
      <xdr:col>74</xdr:col>
      <xdr:colOff>31750</xdr:colOff>
      <xdr:row>58</xdr:row>
      <xdr:rowOff>68943</xdr:rowOff>
    </xdr:to>
    <xdr:sp macro="" textlink="">
      <xdr:nvSpPr>
        <xdr:cNvPr id="276" name="楕円 275"/>
        <xdr:cNvSpPr/>
      </xdr:nvSpPr>
      <xdr:spPr>
        <a:xfrm>
          <a:off x="14732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79120</xdr:rowOff>
    </xdr:from>
    <xdr:ext cx="762000" cy="259045"/>
    <xdr:sp macro="" textlink="">
      <xdr:nvSpPr>
        <xdr:cNvPr id="277" name="テキスト ボックス 276"/>
        <xdr:cNvSpPr txBox="1"/>
      </xdr:nvSpPr>
      <xdr:spPr>
        <a:xfrm>
          <a:off x="14401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78" name="楕円 277"/>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79" name="テキスト ボックス 278"/>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80" name="楕円 279"/>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13805</xdr:rowOff>
    </xdr:from>
    <xdr:ext cx="762000" cy="259045"/>
    <xdr:sp macro="" textlink="">
      <xdr:nvSpPr>
        <xdr:cNvPr id="281" name="テキスト ボックス 280"/>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補助費等においては，前年度決算と比べて，</a:t>
          </a:r>
          <a:r>
            <a:rPr kumimoji="1" lang="en-US" altLang="ja-JP" sz="1300">
              <a:latin typeface="ＭＳ Ｐゴシック" panose="020B0600070205080204" pitchFamily="50" charset="-128"/>
              <a:ea typeface="ＭＳ Ｐゴシック" panose="020B0600070205080204" pitchFamily="50" charset="-128"/>
            </a:rPr>
            <a:t>2,180,778</a:t>
          </a:r>
          <a:r>
            <a:rPr kumimoji="1" lang="ja-JP" altLang="en-US" sz="1300">
              <a:latin typeface="ＭＳ Ｐゴシック" panose="020B0600070205080204" pitchFamily="50" charset="-128"/>
              <a:ea typeface="ＭＳ Ｐゴシック" panose="020B0600070205080204" pitchFamily="50" charset="-128"/>
            </a:rPr>
            <a:t>千円減少し、経常収支比率が前年度より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ポイント減少しており，類似団体平均を下回った状況が続いている。</a:t>
          </a:r>
        </a:p>
        <a:p>
          <a:r>
            <a:rPr kumimoji="1" lang="ja-JP" altLang="en-US" sz="1300">
              <a:latin typeface="ＭＳ Ｐゴシック" panose="020B0600070205080204" pitchFamily="50" charset="-128"/>
              <a:ea typeface="ＭＳ Ｐゴシック" panose="020B0600070205080204" pitchFamily="50" charset="-128"/>
            </a:rPr>
            <a:t>　 今後とも，補助金等交付について見直しや廃止を含めた評価を行っていく方針である。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8128</xdr:rowOff>
    </xdr:to>
    <xdr:cxnSp macro="">
      <xdr:nvCxnSpPr>
        <xdr:cNvPr id="311" name="直線コネクタ 310"/>
        <xdr:cNvCxnSpPr/>
      </xdr:nvCxnSpPr>
      <xdr:spPr>
        <a:xfrm flipV="1">
          <a:off x="15671800" y="61437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36</xdr:row>
      <xdr:rowOff>8128</xdr:rowOff>
    </xdr:to>
    <xdr:cxnSp macro="">
      <xdr:nvCxnSpPr>
        <xdr:cNvPr id="314" name="直線コネクタ 313"/>
        <xdr:cNvCxnSpPr/>
      </xdr:nvCxnSpPr>
      <xdr:spPr>
        <a:xfrm>
          <a:off x="14782800" y="60523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74422</xdr:rowOff>
    </xdr:to>
    <xdr:cxnSp macro="">
      <xdr:nvCxnSpPr>
        <xdr:cNvPr id="317" name="直線コネクタ 316"/>
        <xdr:cNvCxnSpPr/>
      </xdr:nvCxnSpPr>
      <xdr:spPr>
        <a:xfrm flipV="1">
          <a:off x="13893800" y="60523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8" name="フローチャート: 判断 317"/>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9" name="テキスト ボックス 318"/>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78994</xdr:rowOff>
    </xdr:to>
    <xdr:cxnSp macro="">
      <xdr:nvCxnSpPr>
        <xdr:cNvPr id="320" name="直線コネクタ 319"/>
        <xdr:cNvCxnSpPr/>
      </xdr:nvCxnSpPr>
      <xdr:spPr>
        <a:xfrm flipV="1">
          <a:off x="13004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1" name="フローチャート: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2" name="テキスト ボックス 321"/>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30" name="楕円 329"/>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31"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32" name="楕円 331"/>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33" name="テキスト ボックス 332"/>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34" name="楕円 333"/>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35" name="テキスト ボックス 334"/>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6" name="楕円 335"/>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7" name="テキスト ボックス 336"/>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8" name="楕円 337"/>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9" name="テキスト ボックス 338"/>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ポイント減少しているが，公債費は年度と比べて</a:t>
          </a:r>
          <a:r>
            <a:rPr kumimoji="1" lang="en-US" altLang="ja-JP" sz="1300">
              <a:latin typeface="ＭＳ Ｐゴシック" panose="020B0600070205080204" pitchFamily="50" charset="-128"/>
              <a:ea typeface="ＭＳ Ｐゴシック" panose="020B0600070205080204" pitchFamily="50" charset="-128"/>
            </a:rPr>
            <a:t>94,222</a:t>
          </a:r>
          <a:r>
            <a:rPr kumimoji="1" lang="ja-JP" altLang="en-US" sz="1300">
              <a:latin typeface="ＭＳ Ｐゴシック" panose="020B0600070205080204" pitchFamily="50" charset="-128"/>
              <a:ea typeface="ＭＳ Ｐゴシック" panose="020B0600070205080204" pitchFamily="50" charset="-128"/>
            </a:rPr>
            <a:t>千円増えおり，類似団体内平均についても上回っている状況が続いている。</a:t>
          </a:r>
        </a:p>
        <a:p>
          <a:r>
            <a:rPr kumimoji="1" lang="ja-JP" altLang="en-US" sz="1300">
              <a:latin typeface="ＭＳ Ｐゴシック" panose="020B0600070205080204" pitchFamily="50" charset="-128"/>
              <a:ea typeface="ＭＳ Ｐゴシック" panose="020B0600070205080204" pitchFamily="50" charset="-128"/>
            </a:rPr>
            <a:t>　引き続き，大規模なハード事業が予定されており，公債費は増加する見込みであるが，起債枠を考慮した実施計画に沿って事業を進め，健全な財政運営に努める。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165863</xdr:rowOff>
    </xdr:from>
    <xdr:to>
      <xdr:col>24</xdr:col>
      <xdr:colOff>25400</xdr:colOff>
      <xdr:row>80</xdr:row>
      <xdr:rowOff>49276</xdr:rowOff>
    </xdr:to>
    <xdr:cxnSp macro="">
      <xdr:nvCxnSpPr>
        <xdr:cNvPr id="370" name="直線コネクタ 369"/>
        <xdr:cNvCxnSpPr/>
      </xdr:nvCxnSpPr>
      <xdr:spPr>
        <a:xfrm flipV="1">
          <a:off x="3987800" y="137104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71" name="公債費平均値テキスト"/>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30987</xdr:rowOff>
    </xdr:from>
    <xdr:to>
      <xdr:col>19</xdr:col>
      <xdr:colOff>187325</xdr:colOff>
      <xdr:row>80</xdr:row>
      <xdr:rowOff>49276</xdr:rowOff>
    </xdr:to>
    <xdr:cxnSp macro="">
      <xdr:nvCxnSpPr>
        <xdr:cNvPr id="373" name="直線コネクタ 372"/>
        <xdr:cNvCxnSpPr/>
      </xdr:nvCxnSpPr>
      <xdr:spPr>
        <a:xfrm>
          <a:off x="3098800" y="137469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4" name="フローチャート: 判断 373"/>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5" name="テキスト ボックス 374"/>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3556</xdr:rowOff>
    </xdr:from>
    <xdr:to>
      <xdr:col>15</xdr:col>
      <xdr:colOff>98425</xdr:colOff>
      <xdr:row>80</xdr:row>
      <xdr:rowOff>30987</xdr:rowOff>
    </xdr:to>
    <xdr:cxnSp macro="">
      <xdr:nvCxnSpPr>
        <xdr:cNvPr id="376" name="直線コネクタ 375"/>
        <xdr:cNvCxnSpPr/>
      </xdr:nvCxnSpPr>
      <xdr:spPr>
        <a:xfrm>
          <a:off x="2209800" y="137195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8" name="テキスト ボックス 377"/>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129287</xdr:rowOff>
    </xdr:from>
    <xdr:to>
      <xdr:col>11</xdr:col>
      <xdr:colOff>9525</xdr:colOff>
      <xdr:row>80</xdr:row>
      <xdr:rowOff>3556</xdr:rowOff>
    </xdr:to>
    <xdr:cxnSp macro="">
      <xdr:nvCxnSpPr>
        <xdr:cNvPr id="379" name="直線コネクタ 378"/>
        <xdr:cNvCxnSpPr/>
      </xdr:nvCxnSpPr>
      <xdr:spPr>
        <a:xfrm>
          <a:off x="1320800" y="136738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80" name="フローチャート: 判断 379"/>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41673</xdr:rowOff>
    </xdr:from>
    <xdr:ext cx="762000" cy="259045"/>
    <xdr:sp macro="" textlink="">
      <xdr:nvSpPr>
        <xdr:cNvPr id="381" name="テキスト ボックス 380"/>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3" name="テキスト ボックス 382"/>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115063</xdr:rowOff>
    </xdr:from>
    <xdr:to>
      <xdr:col>24</xdr:col>
      <xdr:colOff>76200</xdr:colOff>
      <xdr:row>80</xdr:row>
      <xdr:rowOff>45213</xdr:rowOff>
    </xdr:to>
    <xdr:sp macro="" textlink="">
      <xdr:nvSpPr>
        <xdr:cNvPr id="389" name="楕円 388"/>
        <xdr:cNvSpPr/>
      </xdr:nvSpPr>
      <xdr:spPr>
        <a:xfrm>
          <a:off x="4775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87140</xdr:rowOff>
    </xdr:from>
    <xdr:ext cx="762000" cy="259045"/>
    <xdr:sp macro="" textlink="">
      <xdr:nvSpPr>
        <xdr:cNvPr id="390" name="公債費該当値テキスト"/>
        <xdr:cNvSpPr txBox="1"/>
      </xdr:nvSpPr>
      <xdr:spPr>
        <a:xfrm>
          <a:off x="4914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169926</xdr:rowOff>
    </xdr:from>
    <xdr:to>
      <xdr:col>20</xdr:col>
      <xdr:colOff>38100</xdr:colOff>
      <xdr:row>80</xdr:row>
      <xdr:rowOff>100076</xdr:rowOff>
    </xdr:to>
    <xdr:sp macro="" textlink="">
      <xdr:nvSpPr>
        <xdr:cNvPr id="391" name="楕円 390"/>
        <xdr:cNvSpPr/>
      </xdr:nvSpPr>
      <xdr:spPr>
        <a:xfrm>
          <a:off x="3937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84853</xdr:rowOff>
    </xdr:from>
    <xdr:ext cx="736600" cy="259045"/>
    <xdr:sp macro="" textlink="">
      <xdr:nvSpPr>
        <xdr:cNvPr id="392" name="テキスト ボックス 391"/>
        <xdr:cNvSpPr txBox="1"/>
      </xdr:nvSpPr>
      <xdr:spPr>
        <a:xfrm>
          <a:off x="3606800" y="1380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151637</xdr:rowOff>
    </xdr:from>
    <xdr:to>
      <xdr:col>15</xdr:col>
      <xdr:colOff>149225</xdr:colOff>
      <xdr:row>80</xdr:row>
      <xdr:rowOff>81787</xdr:rowOff>
    </xdr:to>
    <xdr:sp macro="" textlink="">
      <xdr:nvSpPr>
        <xdr:cNvPr id="393" name="楕円 392"/>
        <xdr:cNvSpPr/>
      </xdr:nvSpPr>
      <xdr:spPr>
        <a:xfrm>
          <a:off x="3048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66564</xdr:rowOff>
    </xdr:from>
    <xdr:ext cx="762000" cy="259045"/>
    <xdr:sp macro="" textlink="">
      <xdr:nvSpPr>
        <xdr:cNvPr id="394" name="テキスト ボックス 393"/>
        <xdr:cNvSpPr txBox="1"/>
      </xdr:nvSpPr>
      <xdr:spPr>
        <a:xfrm>
          <a:off x="2717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124206</xdr:rowOff>
    </xdr:from>
    <xdr:to>
      <xdr:col>11</xdr:col>
      <xdr:colOff>60325</xdr:colOff>
      <xdr:row>80</xdr:row>
      <xdr:rowOff>54356</xdr:rowOff>
    </xdr:to>
    <xdr:sp macro="" textlink="">
      <xdr:nvSpPr>
        <xdr:cNvPr id="395" name="楕円 394"/>
        <xdr:cNvSpPr/>
      </xdr:nvSpPr>
      <xdr:spPr>
        <a:xfrm>
          <a:off x="2159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39133</xdr:rowOff>
    </xdr:from>
    <xdr:ext cx="762000" cy="259045"/>
    <xdr:sp macro="" textlink="">
      <xdr:nvSpPr>
        <xdr:cNvPr id="396" name="テキスト ボックス 395"/>
        <xdr:cNvSpPr txBox="1"/>
      </xdr:nvSpPr>
      <xdr:spPr>
        <a:xfrm>
          <a:off x="1828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78487</xdr:rowOff>
    </xdr:from>
    <xdr:to>
      <xdr:col>6</xdr:col>
      <xdr:colOff>171450</xdr:colOff>
      <xdr:row>80</xdr:row>
      <xdr:rowOff>8637</xdr:rowOff>
    </xdr:to>
    <xdr:sp macro="" textlink="">
      <xdr:nvSpPr>
        <xdr:cNvPr id="397" name="楕円 396"/>
        <xdr:cNvSpPr/>
      </xdr:nvSpPr>
      <xdr:spPr>
        <a:xfrm>
          <a:off x="1270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164864</xdr:rowOff>
    </xdr:from>
    <xdr:ext cx="762000" cy="259045"/>
    <xdr:sp macro="" textlink="">
      <xdr:nvSpPr>
        <xdr:cNvPr id="398" name="テキスト ボックス 397"/>
        <xdr:cNvSpPr txBox="1"/>
      </xdr:nvSpPr>
      <xdr:spPr>
        <a:xfrm>
          <a:off x="939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ポイント減少し，類似団体平均から下回っている。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この主な要因は，扶助費や繰出金に充当した一般財源が減少したことによるものである。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今後とも，制度の適切な運用や各種経費の縮減に取り組み，健全な財政運営に努める。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76</xdr:row>
      <xdr:rowOff>35561</xdr:rowOff>
    </xdr:to>
    <xdr:cxnSp macro="">
      <xdr:nvCxnSpPr>
        <xdr:cNvPr id="429" name="直線コネクタ 428"/>
        <xdr:cNvCxnSpPr/>
      </xdr:nvCxnSpPr>
      <xdr:spPr>
        <a:xfrm flipV="1">
          <a:off x="15671800" y="12887452"/>
          <a:ext cx="8382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30" name="公債費以外平均値テキスト"/>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53848</xdr:rowOff>
    </xdr:to>
    <xdr:cxnSp macro="">
      <xdr:nvCxnSpPr>
        <xdr:cNvPr id="432" name="直線コネクタ 431"/>
        <xdr:cNvCxnSpPr/>
      </xdr:nvCxnSpPr>
      <xdr:spPr>
        <a:xfrm flipV="1">
          <a:off x="14782800" y="130657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3" name="フローチャート: 判断 432"/>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4" name="テキスト ボックス 433"/>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76</xdr:row>
      <xdr:rowOff>53848</xdr:rowOff>
    </xdr:to>
    <xdr:cxnSp macro="">
      <xdr:nvCxnSpPr>
        <xdr:cNvPr id="435" name="直線コネクタ 434"/>
        <xdr:cNvCxnSpPr/>
      </xdr:nvCxnSpPr>
      <xdr:spPr>
        <a:xfrm>
          <a:off x="13893800" y="129971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6" name="フローチャート: 判断 435"/>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37" name="テキスト ボックス 436"/>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75</xdr:row>
      <xdr:rowOff>165863</xdr:rowOff>
    </xdr:to>
    <xdr:cxnSp macro="">
      <xdr:nvCxnSpPr>
        <xdr:cNvPr id="438" name="直線コネクタ 437"/>
        <xdr:cNvCxnSpPr/>
      </xdr:nvCxnSpPr>
      <xdr:spPr>
        <a:xfrm flipV="1">
          <a:off x="13004800" y="129971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9" name="フローチャート: 判断 438"/>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40" name="テキスト ボックス 439"/>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1" name="フローチャート: 判断 440"/>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2" name="テキスト ボックス 441"/>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149352</xdr:rowOff>
    </xdr:from>
    <xdr:to>
      <xdr:col>82</xdr:col>
      <xdr:colOff>158750</xdr:colOff>
      <xdr:row>75</xdr:row>
      <xdr:rowOff>79502</xdr:rowOff>
    </xdr:to>
    <xdr:sp macro="" textlink="">
      <xdr:nvSpPr>
        <xdr:cNvPr id="448" name="楕円 447"/>
        <xdr:cNvSpPr/>
      </xdr:nvSpPr>
      <xdr:spPr>
        <a:xfrm>
          <a:off x="16459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165879</xdr:rowOff>
    </xdr:from>
    <xdr:ext cx="762000" cy="259045"/>
    <xdr:sp macro="" textlink="">
      <xdr:nvSpPr>
        <xdr:cNvPr id="449" name="公債費以外該当値テキスト"/>
        <xdr:cNvSpPr txBox="1"/>
      </xdr:nvSpPr>
      <xdr:spPr>
        <a:xfrm>
          <a:off x="16598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0" name="楕円 449"/>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1" name="テキスト ボックス 450"/>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52" name="楕円 451"/>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53" name="テキスト ボックス 452"/>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54" name="楕円 453"/>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55" name="テキスト ボックス 454"/>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6" name="楕円 455"/>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57" name="テキスト ボックス 456"/>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72445</xdr:rowOff>
    </xdr:from>
    <xdr:to>
      <xdr:col>29</xdr:col>
      <xdr:colOff>127000</xdr:colOff>
      <xdr:row>16</xdr:row>
      <xdr:rowOff>80099</xdr:rowOff>
    </xdr:to>
    <xdr:cxnSp macro="">
      <xdr:nvCxnSpPr>
        <xdr:cNvPr id="47" name="直線コネクタ 46"/>
        <xdr:cNvCxnSpPr/>
      </xdr:nvCxnSpPr>
      <xdr:spPr bwMode="auto">
        <a:xfrm>
          <a:off x="5003800" y="2863270"/>
          <a:ext cx="647700" cy="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152686</xdr:rowOff>
    </xdr:from>
    <xdr:ext cx="762000" cy="259045"/>
    <xdr:sp macro="" textlink="">
      <xdr:nvSpPr>
        <xdr:cNvPr id="48" name="人口1人当たり決算額の推移平均値テキスト130"/>
        <xdr:cNvSpPr txBox="1"/>
      </xdr:nvSpPr>
      <xdr:spPr>
        <a:xfrm>
          <a:off x="5740400" y="2943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72445</xdr:rowOff>
    </xdr:from>
    <xdr:to>
      <xdr:col>26</xdr:col>
      <xdr:colOff>50800</xdr:colOff>
      <xdr:row>16</xdr:row>
      <xdr:rowOff>128073</xdr:rowOff>
    </xdr:to>
    <xdr:cxnSp macro="">
      <xdr:nvCxnSpPr>
        <xdr:cNvPr id="50" name="直線コネクタ 49"/>
        <xdr:cNvCxnSpPr/>
      </xdr:nvCxnSpPr>
      <xdr:spPr bwMode="auto">
        <a:xfrm flipV="1">
          <a:off x="4305300" y="2863270"/>
          <a:ext cx="698500" cy="55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72480</xdr:rowOff>
    </xdr:from>
    <xdr:ext cx="736600" cy="259045"/>
    <xdr:sp macro="" textlink="">
      <xdr:nvSpPr>
        <xdr:cNvPr id="52" name="テキスト ボックス 51"/>
        <xdr:cNvSpPr txBox="1"/>
      </xdr:nvSpPr>
      <xdr:spPr>
        <a:xfrm>
          <a:off x="4622800" y="30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128073</xdr:rowOff>
    </xdr:from>
    <xdr:to>
      <xdr:col>22</xdr:col>
      <xdr:colOff>114300</xdr:colOff>
      <xdr:row>16</xdr:row>
      <xdr:rowOff>131301</xdr:rowOff>
    </xdr:to>
    <xdr:cxnSp macro="">
      <xdr:nvCxnSpPr>
        <xdr:cNvPr id="53" name="直線コネクタ 52"/>
        <xdr:cNvCxnSpPr/>
      </xdr:nvCxnSpPr>
      <xdr:spPr bwMode="auto">
        <a:xfrm flipV="1">
          <a:off x="3606800" y="2918898"/>
          <a:ext cx="698500" cy="3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82689</xdr:rowOff>
    </xdr:from>
    <xdr:ext cx="762000" cy="259045"/>
    <xdr:sp macro="" textlink="">
      <xdr:nvSpPr>
        <xdr:cNvPr id="55" name="テキスト ボックス 54"/>
        <xdr:cNvSpPr txBox="1"/>
      </xdr:nvSpPr>
      <xdr:spPr>
        <a:xfrm>
          <a:off x="3924300" y="304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130386</xdr:rowOff>
    </xdr:from>
    <xdr:to>
      <xdr:col>18</xdr:col>
      <xdr:colOff>177800</xdr:colOff>
      <xdr:row>16</xdr:row>
      <xdr:rowOff>131301</xdr:rowOff>
    </xdr:to>
    <xdr:cxnSp macro="">
      <xdr:nvCxnSpPr>
        <xdr:cNvPr id="56" name="直線コネクタ 55"/>
        <xdr:cNvCxnSpPr/>
      </xdr:nvCxnSpPr>
      <xdr:spPr bwMode="auto">
        <a:xfrm>
          <a:off x="2908300" y="2921211"/>
          <a:ext cx="698500" cy="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91760</xdr:rowOff>
    </xdr:from>
    <xdr:ext cx="762000" cy="259045"/>
    <xdr:sp macro="" textlink="">
      <xdr:nvSpPr>
        <xdr:cNvPr id="58" name="テキスト ボックス 57"/>
        <xdr:cNvSpPr txBox="1"/>
      </xdr:nvSpPr>
      <xdr:spPr>
        <a:xfrm>
          <a:off x="3225800" y="30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96245</xdr:rowOff>
    </xdr:from>
    <xdr:ext cx="762000" cy="259045"/>
    <xdr:sp macro="" textlink="">
      <xdr:nvSpPr>
        <xdr:cNvPr id="60" name="テキスト ボックス 59"/>
        <xdr:cNvSpPr txBox="1"/>
      </xdr:nvSpPr>
      <xdr:spPr>
        <a:xfrm>
          <a:off x="2527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29299</xdr:rowOff>
    </xdr:from>
    <xdr:to>
      <xdr:col>29</xdr:col>
      <xdr:colOff>177800</xdr:colOff>
      <xdr:row>16</xdr:row>
      <xdr:rowOff>130899</xdr:rowOff>
    </xdr:to>
    <xdr:sp macro="" textlink="">
      <xdr:nvSpPr>
        <xdr:cNvPr id="66" name="楕円 65"/>
        <xdr:cNvSpPr/>
      </xdr:nvSpPr>
      <xdr:spPr bwMode="auto">
        <a:xfrm>
          <a:off x="5600700" y="2820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45826</xdr:rowOff>
    </xdr:from>
    <xdr:ext cx="762000" cy="259045"/>
    <xdr:sp macro="" textlink="">
      <xdr:nvSpPr>
        <xdr:cNvPr id="67" name="人口1人当たり決算額の推移該当値テキスト130"/>
        <xdr:cNvSpPr txBox="1"/>
      </xdr:nvSpPr>
      <xdr:spPr>
        <a:xfrm>
          <a:off x="5740400" y="266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21645</xdr:rowOff>
    </xdr:from>
    <xdr:to>
      <xdr:col>26</xdr:col>
      <xdr:colOff>101600</xdr:colOff>
      <xdr:row>16</xdr:row>
      <xdr:rowOff>123245</xdr:rowOff>
    </xdr:to>
    <xdr:sp macro="" textlink="">
      <xdr:nvSpPr>
        <xdr:cNvPr id="68" name="楕円 67"/>
        <xdr:cNvSpPr/>
      </xdr:nvSpPr>
      <xdr:spPr bwMode="auto">
        <a:xfrm>
          <a:off x="4953000" y="281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133422</xdr:rowOff>
    </xdr:from>
    <xdr:ext cx="736600" cy="259045"/>
    <xdr:sp macro="" textlink="">
      <xdr:nvSpPr>
        <xdr:cNvPr id="69" name="テキスト ボックス 68"/>
        <xdr:cNvSpPr txBox="1"/>
      </xdr:nvSpPr>
      <xdr:spPr>
        <a:xfrm>
          <a:off x="4622800" y="25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77273</xdr:rowOff>
    </xdr:from>
    <xdr:to>
      <xdr:col>22</xdr:col>
      <xdr:colOff>165100</xdr:colOff>
      <xdr:row>17</xdr:row>
      <xdr:rowOff>7423</xdr:rowOff>
    </xdr:to>
    <xdr:sp macro="" textlink="">
      <xdr:nvSpPr>
        <xdr:cNvPr id="70" name="楕円 69"/>
        <xdr:cNvSpPr/>
      </xdr:nvSpPr>
      <xdr:spPr bwMode="auto">
        <a:xfrm>
          <a:off x="4254500" y="2868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17600</xdr:rowOff>
    </xdr:from>
    <xdr:ext cx="762000" cy="259045"/>
    <xdr:sp macro="" textlink="">
      <xdr:nvSpPr>
        <xdr:cNvPr id="71" name="テキスト ボックス 70"/>
        <xdr:cNvSpPr txBox="1"/>
      </xdr:nvSpPr>
      <xdr:spPr>
        <a:xfrm>
          <a:off x="3924300" y="263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80501</xdr:rowOff>
    </xdr:from>
    <xdr:to>
      <xdr:col>19</xdr:col>
      <xdr:colOff>38100</xdr:colOff>
      <xdr:row>17</xdr:row>
      <xdr:rowOff>10651</xdr:rowOff>
    </xdr:to>
    <xdr:sp macro="" textlink="">
      <xdr:nvSpPr>
        <xdr:cNvPr id="72" name="楕円 71"/>
        <xdr:cNvSpPr/>
      </xdr:nvSpPr>
      <xdr:spPr bwMode="auto">
        <a:xfrm>
          <a:off x="3556000" y="2871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20828</xdr:rowOff>
    </xdr:from>
    <xdr:ext cx="762000" cy="259045"/>
    <xdr:sp macro="" textlink="">
      <xdr:nvSpPr>
        <xdr:cNvPr id="73" name="テキスト ボックス 72"/>
        <xdr:cNvSpPr txBox="1"/>
      </xdr:nvSpPr>
      <xdr:spPr>
        <a:xfrm>
          <a:off x="3225800" y="264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79586</xdr:rowOff>
    </xdr:from>
    <xdr:to>
      <xdr:col>15</xdr:col>
      <xdr:colOff>101600</xdr:colOff>
      <xdr:row>17</xdr:row>
      <xdr:rowOff>9736</xdr:rowOff>
    </xdr:to>
    <xdr:sp macro="" textlink="">
      <xdr:nvSpPr>
        <xdr:cNvPr id="74" name="楕円 73"/>
        <xdr:cNvSpPr/>
      </xdr:nvSpPr>
      <xdr:spPr bwMode="auto">
        <a:xfrm>
          <a:off x="2857500" y="287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19913</xdr:rowOff>
    </xdr:from>
    <xdr:ext cx="762000" cy="259045"/>
    <xdr:sp macro="" textlink="">
      <xdr:nvSpPr>
        <xdr:cNvPr id="75" name="テキスト ボックス 74"/>
        <xdr:cNvSpPr txBox="1"/>
      </xdr:nvSpPr>
      <xdr:spPr>
        <a:xfrm>
          <a:off x="2527300" y="263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325158</xdr:rowOff>
    </xdr:from>
    <xdr:to>
      <xdr:col>29</xdr:col>
      <xdr:colOff>127000</xdr:colOff>
      <xdr:row>36</xdr:row>
      <xdr:rowOff>24111</xdr:rowOff>
    </xdr:to>
    <xdr:cxnSp macro="">
      <xdr:nvCxnSpPr>
        <xdr:cNvPr id="109" name="直線コネクタ 108"/>
        <xdr:cNvCxnSpPr/>
      </xdr:nvCxnSpPr>
      <xdr:spPr bwMode="auto">
        <a:xfrm flipV="1">
          <a:off x="5003800" y="6935508"/>
          <a:ext cx="647700" cy="41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116933</xdr:rowOff>
    </xdr:from>
    <xdr:ext cx="762000" cy="259045"/>
    <xdr:sp macro="" textlink="">
      <xdr:nvSpPr>
        <xdr:cNvPr id="110" name="人口1人当たり決算額の推移平均値テキスト445"/>
        <xdr:cNvSpPr txBox="1"/>
      </xdr:nvSpPr>
      <xdr:spPr>
        <a:xfrm>
          <a:off x="5740400" y="7070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19196</xdr:rowOff>
    </xdr:from>
    <xdr:to>
      <xdr:col>26</xdr:col>
      <xdr:colOff>50800</xdr:colOff>
      <xdr:row>36</xdr:row>
      <xdr:rowOff>24111</xdr:rowOff>
    </xdr:to>
    <xdr:cxnSp macro="">
      <xdr:nvCxnSpPr>
        <xdr:cNvPr id="112" name="直線コネクタ 111"/>
        <xdr:cNvCxnSpPr/>
      </xdr:nvCxnSpPr>
      <xdr:spPr bwMode="auto">
        <a:xfrm>
          <a:off x="4305300" y="6972446"/>
          <a:ext cx="6985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44867</xdr:rowOff>
    </xdr:from>
    <xdr:ext cx="736600" cy="259045"/>
    <xdr:sp macro="" textlink="">
      <xdr:nvSpPr>
        <xdr:cNvPr id="114" name="テキスト ボックス 113"/>
        <xdr:cNvSpPr txBox="1"/>
      </xdr:nvSpPr>
      <xdr:spPr>
        <a:xfrm>
          <a:off x="4622800" y="716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19196</xdr:rowOff>
    </xdr:from>
    <xdr:to>
      <xdr:col>22</xdr:col>
      <xdr:colOff>114300</xdr:colOff>
      <xdr:row>36</xdr:row>
      <xdr:rowOff>43790</xdr:rowOff>
    </xdr:to>
    <xdr:cxnSp macro="">
      <xdr:nvCxnSpPr>
        <xdr:cNvPr id="115" name="直線コネクタ 114"/>
        <xdr:cNvCxnSpPr/>
      </xdr:nvCxnSpPr>
      <xdr:spPr bwMode="auto">
        <a:xfrm flipV="1">
          <a:off x="3606800" y="6972446"/>
          <a:ext cx="698500" cy="2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44296</xdr:rowOff>
    </xdr:from>
    <xdr:ext cx="762000" cy="259045"/>
    <xdr:sp macro="" textlink="">
      <xdr:nvSpPr>
        <xdr:cNvPr id="117" name="テキスト ボックス 116"/>
        <xdr:cNvSpPr txBox="1"/>
      </xdr:nvSpPr>
      <xdr:spPr>
        <a:xfrm>
          <a:off x="39243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43047</xdr:rowOff>
    </xdr:from>
    <xdr:to>
      <xdr:col>18</xdr:col>
      <xdr:colOff>177800</xdr:colOff>
      <xdr:row>36</xdr:row>
      <xdr:rowOff>43790</xdr:rowOff>
    </xdr:to>
    <xdr:cxnSp macro="">
      <xdr:nvCxnSpPr>
        <xdr:cNvPr id="118" name="直線コネクタ 117"/>
        <xdr:cNvCxnSpPr/>
      </xdr:nvCxnSpPr>
      <xdr:spPr bwMode="auto">
        <a:xfrm>
          <a:off x="2908300" y="6996297"/>
          <a:ext cx="698500" cy="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52391</xdr:rowOff>
    </xdr:from>
    <xdr:ext cx="762000" cy="259045"/>
    <xdr:sp macro="" textlink="">
      <xdr:nvSpPr>
        <xdr:cNvPr id="120" name="テキスト ボックス 119"/>
        <xdr:cNvSpPr txBox="1"/>
      </xdr:nvSpPr>
      <xdr:spPr>
        <a:xfrm>
          <a:off x="32258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40085</xdr:rowOff>
    </xdr:from>
    <xdr:ext cx="762000" cy="259045"/>
    <xdr:sp macro="" textlink="">
      <xdr:nvSpPr>
        <xdr:cNvPr id="122" name="テキスト ボックス 121"/>
        <xdr:cNvSpPr txBox="1"/>
      </xdr:nvSpPr>
      <xdr:spPr>
        <a:xfrm>
          <a:off x="2527300" y="71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274358</xdr:rowOff>
    </xdr:from>
    <xdr:to>
      <xdr:col>29</xdr:col>
      <xdr:colOff>177800</xdr:colOff>
      <xdr:row>36</xdr:row>
      <xdr:rowOff>33058</xdr:rowOff>
    </xdr:to>
    <xdr:sp macro="" textlink="">
      <xdr:nvSpPr>
        <xdr:cNvPr id="128" name="楕円 127"/>
        <xdr:cNvSpPr/>
      </xdr:nvSpPr>
      <xdr:spPr bwMode="auto">
        <a:xfrm>
          <a:off x="5600700" y="6884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119435</xdr:rowOff>
    </xdr:from>
    <xdr:ext cx="762000" cy="259045"/>
    <xdr:sp macro="" textlink="">
      <xdr:nvSpPr>
        <xdr:cNvPr id="129" name="人口1人当たり決算額の推移該当値テキスト445"/>
        <xdr:cNvSpPr txBox="1"/>
      </xdr:nvSpPr>
      <xdr:spPr>
        <a:xfrm>
          <a:off x="5740400" y="67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316211</xdr:rowOff>
    </xdr:from>
    <xdr:to>
      <xdr:col>26</xdr:col>
      <xdr:colOff>101600</xdr:colOff>
      <xdr:row>36</xdr:row>
      <xdr:rowOff>74911</xdr:rowOff>
    </xdr:to>
    <xdr:sp macro="" textlink="">
      <xdr:nvSpPr>
        <xdr:cNvPr id="130" name="楕円 129"/>
        <xdr:cNvSpPr/>
      </xdr:nvSpPr>
      <xdr:spPr bwMode="auto">
        <a:xfrm>
          <a:off x="4953000" y="692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85088</xdr:rowOff>
    </xdr:from>
    <xdr:ext cx="736600" cy="259045"/>
    <xdr:sp macro="" textlink="">
      <xdr:nvSpPr>
        <xdr:cNvPr id="131" name="テキスト ボックス 130"/>
        <xdr:cNvSpPr txBox="1"/>
      </xdr:nvSpPr>
      <xdr:spPr>
        <a:xfrm>
          <a:off x="4622800" y="669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311296</xdr:rowOff>
    </xdr:from>
    <xdr:to>
      <xdr:col>22</xdr:col>
      <xdr:colOff>165100</xdr:colOff>
      <xdr:row>36</xdr:row>
      <xdr:rowOff>69996</xdr:rowOff>
    </xdr:to>
    <xdr:sp macro="" textlink="">
      <xdr:nvSpPr>
        <xdr:cNvPr id="132" name="楕円 131"/>
        <xdr:cNvSpPr/>
      </xdr:nvSpPr>
      <xdr:spPr bwMode="auto">
        <a:xfrm>
          <a:off x="4254500" y="6921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80173</xdr:rowOff>
    </xdr:from>
    <xdr:ext cx="762000" cy="259045"/>
    <xdr:sp macro="" textlink="">
      <xdr:nvSpPr>
        <xdr:cNvPr id="133" name="テキスト ボックス 132"/>
        <xdr:cNvSpPr txBox="1"/>
      </xdr:nvSpPr>
      <xdr:spPr>
        <a:xfrm>
          <a:off x="3924300" y="669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335890</xdr:rowOff>
    </xdr:from>
    <xdr:to>
      <xdr:col>19</xdr:col>
      <xdr:colOff>38100</xdr:colOff>
      <xdr:row>36</xdr:row>
      <xdr:rowOff>94590</xdr:rowOff>
    </xdr:to>
    <xdr:sp macro="" textlink="">
      <xdr:nvSpPr>
        <xdr:cNvPr id="134" name="楕円 133"/>
        <xdr:cNvSpPr/>
      </xdr:nvSpPr>
      <xdr:spPr bwMode="auto">
        <a:xfrm>
          <a:off x="3556000" y="694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104767</xdr:rowOff>
    </xdr:from>
    <xdr:ext cx="762000" cy="259045"/>
    <xdr:sp macro="" textlink="">
      <xdr:nvSpPr>
        <xdr:cNvPr id="135" name="テキスト ボックス 134"/>
        <xdr:cNvSpPr txBox="1"/>
      </xdr:nvSpPr>
      <xdr:spPr>
        <a:xfrm>
          <a:off x="3225800" y="671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335147</xdr:rowOff>
    </xdr:from>
    <xdr:to>
      <xdr:col>15</xdr:col>
      <xdr:colOff>101600</xdr:colOff>
      <xdr:row>36</xdr:row>
      <xdr:rowOff>93847</xdr:rowOff>
    </xdr:to>
    <xdr:sp macro="" textlink="">
      <xdr:nvSpPr>
        <xdr:cNvPr id="136" name="楕円 135"/>
        <xdr:cNvSpPr/>
      </xdr:nvSpPr>
      <xdr:spPr bwMode="auto">
        <a:xfrm>
          <a:off x="2857500" y="6945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104024</xdr:rowOff>
    </xdr:from>
    <xdr:ext cx="762000" cy="259045"/>
    <xdr:sp macro="" textlink="">
      <xdr:nvSpPr>
        <xdr:cNvPr id="137" name="テキスト ボックス 136"/>
        <xdr:cNvSpPr txBox="1"/>
      </xdr:nvSpPr>
      <xdr:spPr>
        <a:xfrm>
          <a:off x="2527300" y="671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42,157
42,040
308.33
41,936,735
40,956,571
950,687
17,843,338
44,027,121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94026</xdr:rowOff>
    </xdr:from>
    <xdr:to>
      <xdr:col>24</xdr:col>
      <xdr:colOff>63500</xdr:colOff>
      <xdr:row>36</xdr:row>
      <xdr:rowOff>100438</xdr:rowOff>
    </xdr:to>
    <xdr:cxnSp macro="">
      <xdr:nvCxnSpPr>
        <xdr:cNvPr id="60" name="直線コネクタ 59"/>
        <xdr:cNvCxnSpPr/>
      </xdr:nvCxnSpPr>
      <xdr:spPr>
        <a:xfrm flipV="1">
          <a:off x="3797300" y="6266226"/>
          <a:ext cx="8382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100438</xdr:rowOff>
    </xdr:from>
    <xdr:to>
      <xdr:col>19</xdr:col>
      <xdr:colOff>177800</xdr:colOff>
      <xdr:row>37</xdr:row>
      <xdr:rowOff>9482</xdr:rowOff>
    </xdr:to>
    <xdr:cxnSp macro="">
      <xdr:nvCxnSpPr>
        <xdr:cNvPr id="63" name="直線コネクタ 62"/>
        <xdr:cNvCxnSpPr/>
      </xdr:nvCxnSpPr>
      <xdr:spPr>
        <a:xfrm flipV="1">
          <a:off x="2908300" y="6272638"/>
          <a:ext cx="889000" cy="8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73225</xdr:rowOff>
    </xdr:from>
    <xdr:ext cx="534377" cy="259045"/>
    <xdr:sp macro="" textlink="">
      <xdr:nvSpPr>
        <xdr:cNvPr id="65" name="テキスト ボックス 64"/>
        <xdr:cNvSpPr txBox="1"/>
      </xdr:nvSpPr>
      <xdr:spPr>
        <a:xfrm>
          <a:off x="3530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7962</xdr:rowOff>
    </xdr:from>
    <xdr:to>
      <xdr:col>15</xdr:col>
      <xdr:colOff>50800</xdr:colOff>
      <xdr:row>37</xdr:row>
      <xdr:rowOff>9482</xdr:rowOff>
    </xdr:to>
    <xdr:cxnSp macro="">
      <xdr:nvCxnSpPr>
        <xdr:cNvPr id="66" name="直線コネクタ 65"/>
        <xdr:cNvCxnSpPr/>
      </xdr:nvCxnSpPr>
      <xdr:spPr>
        <a:xfrm>
          <a:off x="2019300" y="6351612"/>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104753</xdr:rowOff>
    </xdr:from>
    <xdr:ext cx="534377" cy="259045"/>
    <xdr:sp macro="" textlink="">
      <xdr:nvSpPr>
        <xdr:cNvPr id="68" name="テキスト ボックス 67"/>
        <xdr:cNvSpPr txBox="1"/>
      </xdr:nvSpPr>
      <xdr:spPr>
        <a:xfrm>
          <a:off x="2641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171258</xdr:rowOff>
    </xdr:from>
    <xdr:to>
      <xdr:col>10</xdr:col>
      <xdr:colOff>114300</xdr:colOff>
      <xdr:row>37</xdr:row>
      <xdr:rowOff>7962</xdr:rowOff>
    </xdr:to>
    <xdr:cxnSp macro="">
      <xdr:nvCxnSpPr>
        <xdr:cNvPr id="69" name="直線コネクタ 68"/>
        <xdr:cNvCxnSpPr/>
      </xdr:nvCxnSpPr>
      <xdr:spPr>
        <a:xfrm>
          <a:off x="1130300" y="6343458"/>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106650</xdr:rowOff>
    </xdr:from>
    <xdr:ext cx="534377" cy="259045"/>
    <xdr:sp macro="" textlink="">
      <xdr:nvSpPr>
        <xdr:cNvPr id="71" name="テキスト ボックス 70"/>
        <xdr:cNvSpPr txBox="1"/>
      </xdr:nvSpPr>
      <xdr:spPr>
        <a:xfrm>
          <a:off x="1752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107107</xdr:rowOff>
    </xdr:from>
    <xdr:ext cx="534377" cy="259045"/>
    <xdr:sp macro="" textlink="">
      <xdr:nvSpPr>
        <xdr:cNvPr id="73" name="テキスト ボックス 72"/>
        <xdr:cNvSpPr txBox="1"/>
      </xdr:nvSpPr>
      <xdr:spPr>
        <a:xfrm>
          <a:off x="863111" y="645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43226</xdr:rowOff>
    </xdr:from>
    <xdr:to>
      <xdr:col>24</xdr:col>
      <xdr:colOff>114300</xdr:colOff>
      <xdr:row>36</xdr:row>
      <xdr:rowOff>144826</xdr:rowOff>
    </xdr:to>
    <xdr:sp macro="" textlink="">
      <xdr:nvSpPr>
        <xdr:cNvPr id="79" name="楕円 78"/>
        <xdr:cNvSpPr/>
      </xdr:nvSpPr>
      <xdr:spPr>
        <a:xfrm>
          <a:off x="4584700" y="621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66103</xdr:rowOff>
    </xdr:from>
    <xdr:ext cx="599010" cy="259045"/>
    <xdr:sp macro="" textlink="">
      <xdr:nvSpPr>
        <xdr:cNvPr id="80" name="人件費該当値テキスト"/>
        <xdr:cNvSpPr txBox="1"/>
      </xdr:nvSpPr>
      <xdr:spPr>
        <a:xfrm>
          <a:off x="4686300" y="606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49638</xdr:rowOff>
    </xdr:from>
    <xdr:to>
      <xdr:col>20</xdr:col>
      <xdr:colOff>38100</xdr:colOff>
      <xdr:row>36</xdr:row>
      <xdr:rowOff>151238</xdr:rowOff>
    </xdr:to>
    <xdr:sp macro="" textlink="">
      <xdr:nvSpPr>
        <xdr:cNvPr id="81" name="楕円 80"/>
        <xdr:cNvSpPr/>
      </xdr:nvSpPr>
      <xdr:spPr>
        <a:xfrm>
          <a:off x="3746500" y="62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167765</xdr:rowOff>
    </xdr:from>
    <xdr:ext cx="599010" cy="259045"/>
    <xdr:sp macro="" textlink="">
      <xdr:nvSpPr>
        <xdr:cNvPr id="82" name="テキスト ボックス 81"/>
        <xdr:cNvSpPr txBox="1"/>
      </xdr:nvSpPr>
      <xdr:spPr>
        <a:xfrm>
          <a:off x="3497795" y="599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130132</xdr:rowOff>
    </xdr:from>
    <xdr:to>
      <xdr:col>15</xdr:col>
      <xdr:colOff>101600</xdr:colOff>
      <xdr:row>37</xdr:row>
      <xdr:rowOff>60282</xdr:rowOff>
    </xdr:to>
    <xdr:sp macro="" textlink="">
      <xdr:nvSpPr>
        <xdr:cNvPr id="83" name="楕円 82"/>
        <xdr:cNvSpPr/>
      </xdr:nvSpPr>
      <xdr:spPr>
        <a:xfrm>
          <a:off x="2857500" y="63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76809</xdr:rowOff>
    </xdr:from>
    <xdr:ext cx="534377" cy="259045"/>
    <xdr:sp macro="" textlink="">
      <xdr:nvSpPr>
        <xdr:cNvPr id="84" name="テキスト ボックス 83"/>
        <xdr:cNvSpPr txBox="1"/>
      </xdr:nvSpPr>
      <xdr:spPr>
        <a:xfrm>
          <a:off x="2641111" y="607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128612</xdr:rowOff>
    </xdr:from>
    <xdr:to>
      <xdr:col>10</xdr:col>
      <xdr:colOff>165100</xdr:colOff>
      <xdr:row>37</xdr:row>
      <xdr:rowOff>58762</xdr:rowOff>
    </xdr:to>
    <xdr:sp macro="" textlink="">
      <xdr:nvSpPr>
        <xdr:cNvPr id="85" name="楕円 84"/>
        <xdr:cNvSpPr/>
      </xdr:nvSpPr>
      <xdr:spPr>
        <a:xfrm>
          <a:off x="1968500" y="63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75289</xdr:rowOff>
    </xdr:from>
    <xdr:ext cx="534377" cy="259045"/>
    <xdr:sp macro="" textlink="">
      <xdr:nvSpPr>
        <xdr:cNvPr id="86" name="テキスト ボックス 85"/>
        <xdr:cNvSpPr txBox="1"/>
      </xdr:nvSpPr>
      <xdr:spPr>
        <a:xfrm>
          <a:off x="1752111" y="607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120458</xdr:rowOff>
    </xdr:from>
    <xdr:to>
      <xdr:col>6</xdr:col>
      <xdr:colOff>38100</xdr:colOff>
      <xdr:row>37</xdr:row>
      <xdr:rowOff>50608</xdr:rowOff>
    </xdr:to>
    <xdr:sp macro="" textlink="">
      <xdr:nvSpPr>
        <xdr:cNvPr id="87" name="楕円 86"/>
        <xdr:cNvSpPr/>
      </xdr:nvSpPr>
      <xdr:spPr>
        <a:xfrm>
          <a:off x="1079500" y="62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67135</xdr:rowOff>
    </xdr:from>
    <xdr:ext cx="599010" cy="259045"/>
    <xdr:sp macro="" textlink="">
      <xdr:nvSpPr>
        <xdr:cNvPr id="88" name="テキスト ボックス 87"/>
        <xdr:cNvSpPr txBox="1"/>
      </xdr:nvSpPr>
      <xdr:spPr>
        <a:xfrm>
          <a:off x="830795" y="606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6883</xdr:rowOff>
    </xdr:from>
    <xdr:to>
      <xdr:col>24</xdr:col>
      <xdr:colOff>63500</xdr:colOff>
      <xdr:row>57</xdr:row>
      <xdr:rowOff>15260</xdr:rowOff>
    </xdr:to>
    <xdr:cxnSp macro="">
      <xdr:nvCxnSpPr>
        <xdr:cNvPr id="115" name="直線コネクタ 114"/>
        <xdr:cNvCxnSpPr/>
      </xdr:nvCxnSpPr>
      <xdr:spPr>
        <a:xfrm flipV="1">
          <a:off x="3797300" y="9779533"/>
          <a:ext cx="838200" cy="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5210</xdr:rowOff>
    </xdr:from>
    <xdr:to>
      <xdr:col>19</xdr:col>
      <xdr:colOff>177800</xdr:colOff>
      <xdr:row>57</xdr:row>
      <xdr:rowOff>15260</xdr:rowOff>
    </xdr:to>
    <xdr:cxnSp macro="">
      <xdr:nvCxnSpPr>
        <xdr:cNvPr id="118" name="直線コネクタ 117"/>
        <xdr:cNvCxnSpPr/>
      </xdr:nvCxnSpPr>
      <xdr:spPr>
        <a:xfrm>
          <a:off x="2908300" y="9777860"/>
          <a:ext cx="889000" cy="1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162011</xdr:rowOff>
    </xdr:from>
    <xdr:ext cx="534377" cy="259045"/>
    <xdr:sp macro="" textlink="">
      <xdr:nvSpPr>
        <xdr:cNvPr id="120" name="テキスト ボックス 119"/>
        <xdr:cNvSpPr txBox="1"/>
      </xdr:nvSpPr>
      <xdr:spPr>
        <a:xfrm>
          <a:off x="3530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5210</xdr:rowOff>
    </xdr:from>
    <xdr:to>
      <xdr:col>15</xdr:col>
      <xdr:colOff>50800</xdr:colOff>
      <xdr:row>57</xdr:row>
      <xdr:rowOff>20279</xdr:rowOff>
    </xdr:to>
    <xdr:cxnSp macro="">
      <xdr:nvCxnSpPr>
        <xdr:cNvPr id="121" name="直線コネクタ 120"/>
        <xdr:cNvCxnSpPr/>
      </xdr:nvCxnSpPr>
      <xdr:spPr>
        <a:xfrm flipV="1">
          <a:off x="2019300" y="9777860"/>
          <a:ext cx="8890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38599</xdr:rowOff>
    </xdr:from>
    <xdr:ext cx="534377" cy="259045"/>
    <xdr:sp macro="" textlink="">
      <xdr:nvSpPr>
        <xdr:cNvPr id="123" name="テキスト ボックス 122"/>
        <xdr:cNvSpPr txBox="1"/>
      </xdr:nvSpPr>
      <xdr:spPr>
        <a:xfrm>
          <a:off x="2641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20279</xdr:rowOff>
    </xdr:from>
    <xdr:to>
      <xdr:col>10</xdr:col>
      <xdr:colOff>114300</xdr:colOff>
      <xdr:row>57</xdr:row>
      <xdr:rowOff>33273</xdr:rowOff>
    </xdr:to>
    <xdr:cxnSp macro="">
      <xdr:nvCxnSpPr>
        <xdr:cNvPr id="124" name="直線コネクタ 123"/>
        <xdr:cNvCxnSpPr/>
      </xdr:nvCxnSpPr>
      <xdr:spPr>
        <a:xfrm flipV="1">
          <a:off x="1130300" y="9792929"/>
          <a:ext cx="889000" cy="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52406</xdr:rowOff>
    </xdr:from>
    <xdr:ext cx="534377" cy="259045"/>
    <xdr:sp macro="" textlink="">
      <xdr:nvSpPr>
        <xdr:cNvPr id="126" name="テキスト ボックス 125"/>
        <xdr:cNvSpPr txBox="1"/>
      </xdr:nvSpPr>
      <xdr:spPr>
        <a:xfrm>
          <a:off x="1752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63887</xdr:rowOff>
    </xdr:from>
    <xdr:ext cx="534377" cy="259045"/>
    <xdr:sp macro="" textlink="">
      <xdr:nvSpPr>
        <xdr:cNvPr id="128" name="テキスト ボックス 127"/>
        <xdr:cNvSpPr txBox="1"/>
      </xdr:nvSpPr>
      <xdr:spPr>
        <a:xfrm>
          <a:off x="863111" y="94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127533</xdr:rowOff>
    </xdr:from>
    <xdr:to>
      <xdr:col>24</xdr:col>
      <xdr:colOff>114300</xdr:colOff>
      <xdr:row>57</xdr:row>
      <xdr:rowOff>57683</xdr:rowOff>
    </xdr:to>
    <xdr:sp macro="" textlink="">
      <xdr:nvSpPr>
        <xdr:cNvPr id="134" name="楕円 133"/>
        <xdr:cNvSpPr/>
      </xdr:nvSpPr>
      <xdr:spPr>
        <a:xfrm>
          <a:off x="4584700" y="97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42460</xdr:rowOff>
    </xdr:from>
    <xdr:ext cx="534377" cy="259045"/>
    <xdr:sp macro="" textlink="">
      <xdr:nvSpPr>
        <xdr:cNvPr id="135" name="物件費該当値テキスト"/>
        <xdr:cNvSpPr txBox="1"/>
      </xdr:nvSpPr>
      <xdr:spPr>
        <a:xfrm>
          <a:off x="4686300" y="96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135910</xdr:rowOff>
    </xdr:from>
    <xdr:to>
      <xdr:col>20</xdr:col>
      <xdr:colOff>38100</xdr:colOff>
      <xdr:row>57</xdr:row>
      <xdr:rowOff>66060</xdr:rowOff>
    </xdr:to>
    <xdr:sp macro="" textlink="">
      <xdr:nvSpPr>
        <xdr:cNvPr id="136" name="楕円 135"/>
        <xdr:cNvSpPr/>
      </xdr:nvSpPr>
      <xdr:spPr>
        <a:xfrm>
          <a:off x="3746500" y="97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57187</xdr:rowOff>
    </xdr:from>
    <xdr:ext cx="534377" cy="259045"/>
    <xdr:sp macro="" textlink="">
      <xdr:nvSpPr>
        <xdr:cNvPr id="137" name="テキスト ボックス 136"/>
        <xdr:cNvSpPr txBox="1"/>
      </xdr:nvSpPr>
      <xdr:spPr>
        <a:xfrm>
          <a:off x="3530111" y="982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125860</xdr:rowOff>
    </xdr:from>
    <xdr:to>
      <xdr:col>15</xdr:col>
      <xdr:colOff>101600</xdr:colOff>
      <xdr:row>57</xdr:row>
      <xdr:rowOff>56010</xdr:rowOff>
    </xdr:to>
    <xdr:sp macro="" textlink="">
      <xdr:nvSpPr>
        <xdr:cNvPr id="138" name="楕円 137"/>
        <xdr:cNvSpPr/>
      </xdr:nvSpPr>
      <xdr:spPr>
        <a:xfrm>
          <a:off x="2857500" y="972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47137</xdr:rowOff>
    </xdr:from>
    <xdr:ext cx="534377" cy="259045"/>
    <xdr:sp macro="" textlink="">
      <xdr:nvSpPr>
        <xdr:cNvPr id="139" name="テキスト ボックス 138"/>
        <xdr:cNvSpPr txBox="1"/>
      </xdr:nvSpPr>
      <xdr:spPr>
        <a:xfrm>
          <a:off x="2641111" y="981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140929</xdr:rowOff>
    </xdr:from>
    <xdr:to>
      <xdr:col>10</xdr:col>
      <xdr:colOff>165100</xdr:colOff>
      <xdr:row>57</xdr:row>
      <xdr:rowOff>71079</xdr:rowOff>
    </xdr:to>
    <xdr:sp macro="" textlink="">
      <xdr:nvSpPr>
        <xdr:cNvPr id="140" name="楕円 139"/>
        <xdr:cNvSpPr/>
      </xdr:nvSpPr>
      <xdr:spPr>
        <a:xfrm>
          <a:off x="1968500" y="974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62206</xdr:rowOff>
    </xdr:from>
    <xdr:ext cx="534377" cy="259045"/>
    <xdr:sp macro="" textlink="">
      <xdr:nvSpPr>
        <xdr:cNvPr id="141" name="テキスト ボックス 140"/>
        <xdr:cNvSpPr txBox="1"/>
      </xdr:nvSpPr>
      <xdr:spPr>
        <a:xfrm>
          <a:off x="1752111" y="983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153923</xdr:rowOff>
    </xdr:from>
    <xdr:to>
      <xdr:col>6</xdr:col>
      <xdr:colOff>38100</xdr:colOff>
      <xdr:row>57</xdr:row>
      <xdr:rowOff>84073</xdr:rowOff>
    </xdr:to>
    <xdr:sp macro="" textlink="">
      <xdr:nvSpPr>
        <xdr:cNvPr id="142" name="楕円 141"/>
        <xdr:cNvSpPr/>
      </xdr:nvSpPr>
      <xdr:spPr>
        <a:xfrm>
          <a:off x="1079500" y="97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75200</xdr:rowOff>
    </xdr:from>
    <xdr:ext cx="534377" cy="259045"/>
    <xdr:sp macro="" textlink="">
      <xdr:nvSpPr>
        <xdr:cNvPr id="143" name="テキスト ボックス 142"/>
        <xdr:cNvSpPr txBox="1"/>
      </xdr:nvSpPr>
      <xdr:spPr>
        <a:xfrm>
          <a:off x="863111" y="98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10313</xdr:rowOff>
    </xdr:from>
    <xdr:to>
      <xdr:col>24</xdr:col>
      <xdr:colOff>63500</xdr:colOff>
      <xdr:row>78</xdr:row>
      <xdr:rowOff>11364</xdr:rowOff>
    </xdr:to>
    <xdr:cxnSp macro="">
      <xdr:nvCxnSpPr>
        <xdr:cNvPr id="170" name="直線コネクタ 169"/>
        <xdr:cNvCxnSpPr/>
      </xdr:nvCxnSpPr>
      <xdr:spPr>
        <a:xfrm flipV="1">
          <a:off x="3797300" y="13383413"/>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5877</xdr:rowOff>
    </xdr:from>
    <xdr:to>
      <xdr:col>19</xdr:col>
      <xdr:colOff>177800</xdr:colOff>
      <xdr:row>78</xdr:row>
      <xdr:rowOff>11364</xdr:rowOff>
    </xdr:to>
    <xdr:cxnSp macro="">
      <xdr:nvCxnSpPr>
        <xdr:cNvPr id="173" name="直線コネクタ 172"/>
        <xdr:cNvCxnSpPr/>
      </xdr:nvCxnSpPr>
      <xdr:spPr>
        <a:xfrm>
          <a:off x="2908300" y="1337897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21838</xdr:rowOff>
    </xdr:from>
    <xdr:ext cx="469744" cy="259045"/>
    <xdr:sp macro="" textlink="">
      <xdr:nvSpPr>
        <xdr:cNvPr id="175" name="テキスト ボックス 174"/>
        <xdr:cNvSpPr txBox="1"/>
      </xdr:nvSpPr>
      <xdr:spPr>
        <a:xfrm>
          <a:off x="3562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5877</xdr:rowOff>
    </xdr:from>
    <xdr:to>
      <xdr:col>15</xdr:col>
      <xdr:colOff>50800</xdr:colOff>
      <xdr:row>78</xdr:row>
      <xdr:rowOff>41447</xdr:rowOff>
    </xdr:to>
    <xdr:cxnSp macro="">
      <xdr:nvCxnSpPr>
        <xdr:cNvPr id="176" name="直線コネクタ 175"/>
        <xdr:cNvCxnSpPr/>
      </xdr:nvCxnSpPr>
      <xdr:spPr>
        <a:xfrm flipV="1">
          <a:off x="2019300" y="13378977"/>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67741</xdr:rowOff>
    </xdr:from>
    <xdr:ext cx="469744" cy="259045"/>
    <xdr:sp macro="" textlink="">
      <xdr:nvSpPr>
        <xdr:cNvPr id="178" name="テキスト ボックス 177"/>
        <xdr:cNvSpPr txBox="1"/>
      </xdr:nvSpPr>
      <xdr:spPr>
        <a:xfrm>
          <a:off x="2673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41447</xdr:rowOff>
    </xdr:from>
    <xdr:to>
      <xdr:col>10</xdr:col>
      <xdr:colOff>114300</xdr:colOff>
      <xdr:row>78</xdr:row>
      <xdr:rowOff>42408</xdr:rowOff>
    </xdr:to>
    <xdr:cxnSp macro="">
      <xdr:nvCxnSpPr>
        <xdr:cNvPr id="179" name="直線コネクタ 178"/>
        <xdr:cNvCxnSpPr/>
      </xdr:nvCxnSpPr>
      <xdr:spPr>
        <a:xfrm flipV="1">
          <a:off x="1130300" y="13414547"/>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59672</xdr:rowOff>
    </xdr:from>
    <xdr:ext cx="469744" cy="259045"/>
    <xdr:sp macro="" textlink="">
      <xdr:nvSpPr>
        <xdr:cNvPr id="181" name="テキスト ボックス 180"/>
        <xdr:cNvSpPr txBox="1"/>
      </xdr:nvSpPr>
      <xdr:spPr>
        <a:xfrm>
          <a:off x="1784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44516</xdr:rowOff>
    </xdr:from>
    <xdr:ext cx="469744" cy="259045"/>
    <xdr:sp macro="" textlink="">
      <xdr:nvSpPr>
        <xdr:cNvPr id="183" name="テキスト ボックス 182"/>
        <xdr:cNvSpPr txBox="1"/>
      </xdr:nvSpPr>
      <xdr:spPr>
        <a:xfrm>
          <a:off x="895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130963</xdr:rowOff>
    </xdr:from>
    <xdr:to>
      <xdr:col>24</xdr:col>
      <xdr:colOff>114300</xdr:colOff>
      <xdr:row>78</xdr:row>
      <xdr:rowOff>61113</xdr:rowOff>
    </xdr:to>
    <xdr:sp macro="" textlink="">
      <xdr:nvSpPr>
        <xdr:cNvPr id="189" name="楕円 188"/>
        <xdr:cNvSpPr/>
      </xdr:nvSpPr>
      <xdr:spPr>
        <a:xfrm>
          <a:off x="4584700" y="133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109390</xdr:rowOff>
    </xdr:from>
    <xdr:ext cx="469744" cy="259045"/>
    <xdr:sp macro="" textlink="">
      <xdr:nvSpPr>
        <xdr:cNvPr id="190" name="維持補修費該当値テキスト"/>
        <xdr:cNvSpPr txBox="1"/>
      </xdr:nvSpPr>
      <xdr:spPr>
        <a:xfrm>
          <a:off x="4686300" y="1331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132014</xdr:rowOff>
    </xdr:from>
    <xdr:to>
      <xdr:col>20</xdr:col>
      <xdr:colOff>38100</xdr:colOff>
      <xdr:row>78</xdr:row>
      <xdr:rowOff>62164</xdr:rowOff>
    </xdr:to>
    <xdr:sp macro="" textlink="">
      <xdr:nvSpPr>
        <xdr:cNvPr id="191" name="楕円 190"/>
        <xdr:cNvSpPr/>
      </xdr:nvSpPr>
      <xdr:spPr>
        <a:xfrm>
          <a:off x="3746500" y="133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53291</xdr:rowOff>
    </xdr:from>
    <xdr:ext cx="469744" cy="259045"/>
    <xdr:sp macro="" textlink="">
      <xdr:nvSpPr>
        <xdr:cNvPr id="192" name="テキスト ボックス 191"/>
        <xdr:cNvSpPr txBox="1"/>
      </xdr:nvSpPr>
      <xdr:spPr>
        <a:xfrm>
          <a:off x="3562428" y="1342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126527</xdr:rowOff>
    </xdr:from>
    <xdr:to>
      <xdr:col>15</xdr:col>
      <xdr:colOff>101600</xdr:colOff>
      <xdr:row>78</xdr:row>
      <xdr:rowOff>56677</xdr:rowOff>
    </xdr:to>
    <xdr:sp macro="" textlink="">
      <xdr:nvSpPr>
        <xdr:cNvPr id="193" name="楕円 192"/>
        <xdr:cNvSpPr/>
      </xdr:nvSpPr>
      <xdr:spPr>
        <a:xfrm>
          <a:off x="2857500" y="1332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47804</xdr:rowOff>
    </xdr:from>
    <xdr:ext cx="469744" cy="259045"/>
    <xdr:sp macro="" textlink="">
      <xdr:nvSpPr>
        <xdr:cNvPr id="194" name="テキスト ボックス 193"/>
        <xdr:cNvSpPr txBox="1"/>
      </xdr:nvSpPr>
      <xdr:spPr>
        <a:xfrm>
          <a:off x="2673428" y="1342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162097</xdr:rowOff>
    </xdr:from>
    <xdr:to>
      <xdr:col>10</xdr:col>
      <xdr:colOff>165100</xdr:colOff>
      <xdr:row>78</xdr:row>
      <xdr:rowOff>92247</xdr:rowOff>
    </xdr:to>
    <xdr:sp macro="" textlink="">
      <xdr:nvSpPr>
        <xdr:cNvPr id="195" name="楕円 194"/>
        <xdr:cNvSpPr/>
      </xdr:nvSpPr>
      <xdr:spPr>
        <a:xfrm>
          <a:off x="1968500" y="133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83374</xdr:rowOff>
    </xdr:from>
    <xdr:ext cx="469744" cy="259045"/>
    <xdr:sp macro="" textlink="">
      <xdr:nvSpPr>
        <xdr:cNvPr id="196" name="テキスト ボックス 195"/>
        <xdr:cNvSpPr txBox="1"/>
      </xdr:nvSpPr>
      <xdr:spPr>
        <a:xfrm>
          <a:off x="1784428" y="1345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163058</xdr:rowOff>
    </xdr:from>
    <xdr:to>
      <xdr:col>6</xdr:col>
      <xdr:colOff>38100</xdr:colOff>
      <xdr:row>78</xdr:row>
      <xdr:rowOff>93208</xdr:rowOff>
    </xdr:to>
    <xdr:sp macro="" textlink="">
      <xdr:nvSpPr>
        <xdr:cNvPr id="197" name="楕円 196"/>
        <xdr:cNvSpPr/>
      </xdr:nvSpPr>
      <xdr:spPr>
        <a:xfrm>
          <a:off x="1079500" y="133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84335</xdr:rowOff>
    </xdr:from>
    <xdr:ext cx="469744" cy="259045"/>
    <xdr:sp macro="" textlink="">
      <xdr:nvSpPr>
        <xdr:cNvPr id="198" name="テキスト ボックス 197"/>
        <xdr:cNvSpPr txBox="1"/>
      </xdr:nvSpPr>
      <xdr:spPr>
        <a:xfrm>
          <a:off x="895428" y="134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56921</xdr:rowOff>
    </xdr:from>
    <xdr:to>
      <xdr:col>24</xdr:col>
      <xdr:colOff>63500</xdr:colOff>
      <xdr:row>92</xdr:row>
      <xdr:rowOff>127767</xdr:rowOff>
    </xdr:to>
    <xdr:cxnSp macro="">
      <xdr:nvCxnSpPr>
        <xdr:cNvPr id="230" name="直線コネクタ 229"/>
        <xdr:cNvCxnSpPr/>
      </xdr:nvCxnSpPr>
      <xdr:spPr>
        <a:xfrm flipV="1">
          <a:off x="3797300" y="15658871"/>
          <a:ext cx="838200" cy="24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127767</xdr:rowOff>
    </xdr:from>
    <xdr:to>
      <xdr:col>19</xdr:col>
      <xdr:colOff>177800</xdr:colOff>
      <xdr:row>92</xdr:row>
      <xdr:rowOff>137995</xdr:rowOff>
    </xdr:to>
    <xdr:cxnSp macro="">
      <xdr:nvCxnSpPr>
        <xdr:cNvPr id="233" name="直線コネクタ 232"/>
        <xdr:cNvCxnSpPr/>
      </xdr:nvCxnSpPr>
      <xdr:spPr>
        <a:xfrm flipV="1">
          <a:off x="2908300" y="15901167"/>
          <a:ext cx="889000" cy="1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34617</xdr:rowOff>
    </xdr:from>
    <xdr:ext cx="599010" cy="259045"/>
    <xdr:sp macro="" textlink="">
      <xdr:nvSpPr>
        <xdr:cNvPr id="235" name="テキスト ボックス 234"/>
        <xdr:cNvSpPr txBox="1"/>
      </xdr:nvSpPr>
      <xdr:spPr>
        <a:xfrm>
          <a:off x="3497795" y="1666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137995</xdr:rowOff>
    </xdr:from>
    <xdr:to>
      <xdr:col>15</xdr:col>
      <xdr:colOff>50800</xdr:colOff>
      <xdr:row>93</xdr:row>
      <xdr:rowOff>36902</xdr:rowOff>
    </xdr:to>
    <xdr:cxnSp macro="">
      <xdr:nvCxnSpPr>
        <xdr:cNvPr id="236" name="直線コネクタ 235"/>
        <xdr:cNvCxnSpPr/>
      </xdr:nvCxnSpPr>
      <xdr:spPr>
        <a:xfrm flipV="1">
          <a:off x="2019300" y="15911395"/>
          <a:ext cx="889000" cy="7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33129</xdr:rowOff>
    </xdr:from>
    <xdr:ext cx="599010" cy="259045"/>
    <xdr:sp macro="" textlink="">
      <xdr:nvSpPr>
        <xdr:cNvPr id="238" name="テキスト ボックス 237"/>
        <xdr:cNvSpPr txBox="1"/>
      </xdr:nvSpPr>
      <xdr:spPr>
        <a:xfrm>
          <a:off x="2608795" y="1666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36902</xdr:rowOff>
    </xdr:from>
    <xdr:to>
      <xdr:col>10</xdr:col>
      <xdr:colOff>114300</xdr:colOff>
      <xdr:row>93</xdr:row>
      <xdr:rowOff>45856</xdr:rowOff>
    </xdr:to>
    <xdr:cxnSp macro="">
      <xdr:nvCxnSpPr>
        <xdr:cNvPr id="239" name="直線コネクタ 238"/>
        <xdr:cNvCxnSpPr/>
      </xdr:nvCxnSpPr>
      <xdr:spPr>
        <a:xfrm flipV="1">
          <a:off x="1130300" y="15981752"/>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61932</xdr:rowOff>
    </xdr:from>
    <xdr:ext cx="599010" cy="259045"/>
    <xdr:sp macro="" textlink="">
      <xdr:nvSpPr>
        <xdr:cNvPr id="241" name="テキスト ボックス 240"/>
        <xdr:cNvSpPr txBox="1"/>
      </xdr:nvSpPr>
      <xdr:spPr>
        <a:xfrm>
          <a:off x="1719795" y="1669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65831</xdr:rowOff>
    </xdr:from>
    <xdr:ext cx="599010" cy="259045"/>
    <xdr:sp macro="" textlink="">
      <xdr:nvSpPr>
        <xdr:cNvPr id="243" name="テキスト ボックス 242"/>
        <xdr:cNvSpPr txBox="1"/>
      </xdr:nvSpPr>
      <xdr:spPr>
        <a:xfrm>
          <a:off x="830795" y="1669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6121</xdr:rowOff>
    </xdr:from>
    <xdr:to>
      <xdr:col>24</xdr:col>
      <xdr:colOff>114300</xdr:colOff>
      <xdr:row>91</xdr:row>
      <xdr:rowOff>107721</xdr:rowOff>
    </xdr:to>
    <xdr:sp macro="" textlink="">
      <xdr:nvSpPr>
        <xdr:cNvPr id="249" name="楕円 248"/>
        <xdr:cNvSpPr/>
      </xdr:nvSpPr>
      <xdr:spPr>
        <a:xfrm>
          <a:off x="4584700" y="156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130598</xdr:rowOff>
    </xdr:from>
    <xdr:ext cx="599010" cy="259045"/>
    <xdr:sp macro="" textlink="">
      <xdr:nvSpPr>
        <xdr:cNvPr id="250" name="扶助費該当値テキスト"/>
        <xdr:cNvSpPr txBox="1"/>
      </xdr:nvSpPr>
      <xdr:spPr>
        <a:xfrm>
          <a:off x="4686300" y="1556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76967</xdr:rowOff>
    </xdr:from>
    <xdr:to>
      <xdr:col>20</xdr:col>
      <xdr:colOff>38100</xdr:colOff>
      <xdr:row>93</xdr:row>
      <xdr:rowOff>7117</xdr:rowOff>
    </xdr:to>
    <xdr:sp macro="" textlink="">
      <xdr:nvSpPr>
        <xdr:cNvPr id="251" name="楕円 250"/>
        <xdr:cNvSpPr/>
      </xdr:nvSpPr>
      <xdr:spPr>
        <a:xfrm>
          <a:off x="3746500" y="158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23644</xdr:rowOff>
    </xdr:from>
    <xdr:ext cx="599010" cy="259045"/>
    <xdr:sp macro="" textlink="">
      <xdr:nvSpPr>
        <xdr:cNvPr id="252" name="テキスト ボックス 251"/>
        <xdr:cNvSpPr txBox="1"/>
      </xdr:nvSpPr>
      <xdr:spPr>
        <a:xfrm>
          <a:off x="3497795" y="1562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87195</xdr:rowOff>
    </xdr:from>
    <xdr:to>
      <xdr:col>15</xdr:col>
      <xdr:colOff>101600</xdr:colOff>
      <xdr:row>93</xdr:row>
      <xdr:rowOff>17345</xdr:rowOff>
    </xdr:to>
    <xdr:sp macro="" textlink="">
      <xdr:nvSpPr>
        <xdr:cNvPr id="253" name="楕円 252"/>
        <xdr:cNvSpPr/>
      </xdr:nvSpPr>
      <xdr:spPr>
        <a:xfrm>
          <a:off x="2857500" y="158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33872</xdr:rowOff>
    </xdr:from>
    <xdr:ext cx="599010" cy="259045"/>
    <xdr:sp macro="" textlink="">
      <xdr:nvSpPr>
        <xdr:cNvPr id="254" name="テキスト ボックス 253"/>
        <xdr:cNvSpPr txBox="1"/>
      </xdr:nvSpPr>
      <xdr:spPr>
        <a:xfrm>
          <a:off x="2608795" y="1563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157552</xdr:rowOff>
    </xdr:from>
    <xdr:to>
      <xdr:col>10</xdr:col>
      <xdr:colOff>165100</xdr:colOff>
      <xdr:row>93</xdr:row>
      <xdr:rowOff>87702</xdr:rowOff>
    </xdr:to>
    <xdr:sp macro="" textlink="">
      <xdr:nvSpPr>
        <xdr:cNvPr id="255" name="楕円 254"/>
        <xdr:cNvSpPr/>
      </xdr:nvSpPr>
      <xdr:spPr>
        <a:xfrm>
          <a:off x="1968500" y="1593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104229</xdr:rowOff>
    </xdr:from>
    <xdr:ext cx="599010" cy="259045"/>
    <xdr:sp macro="" textlink="">
      <xdr:nvSpPr>
        <xdr:cNvPr id="256" name="テキスト ボックス 255"/>
        <xdr:cNvSpPr txBox="1"/>
      </xdr:nvSpPr>
      <xdr:spPr>
        <a:xfrm>
          <a:off x="1719795" y="1570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166506</xdr:rowOff>
    </xdr:from>
    <xdr:to>
      <xdr:col>6</xdr:col>
      <xdr:colOff>38100</xdr:colOff>
      <xdr:row>93</xdr:row>
      <xdr:rowOff>96656</xdr:rowOff>
    </xdr:to>
    <xdr:sp macro="" textlink="">
      <xdr:nvSpPr>
        <xdr:cNvPr id="257" name="楕円 256"/>
        <xdr:cNvSpPr/>
      </xdr:nvSpPr>
      <xdr:spPr>
        <a:xfrm>
          <a:off x="1079500" y="1593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113183</xdr:rowOff>
    </xdr:from>
    <xdr:ext cx="599010" cy="259045"/>
    <xdr:sp macro="" textlink="">
      <xdr:nvSpPr>
        <xdr:cNvPr id="258" name="テキスト ボックス 257"/>
        <xdr:cNvSpPr txBox="1"/>
      </xdr:nvSpPr>
      <xdr:spPr>
        <a:xfrm>
          <a:off x="830795" y="157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37188</xdr:rowOff>
    </xdr:from>
    <xdr:to>
      <xdr:col>55</xdr:col>
      <xdr:colOff>0</xdr:colOff>
      <xdr:row>35</xdr:row>
      <xdr:rowOff>72842</xdr:rowOff>
    </xdr:to>
    <xdr:cxnSp macro="">
      <xdr:nvCxnSpPr>
        <xdr:cNvPr id="288" name="直線コネクタ 287"/>
        <xdr:cNvCxnSpPr/>
      </xdr:nvCxnSpPr>
      <xdr:spPr>
        <a:xfrm>
          <a:off x="9639300" y="5695038"/>
          <a:ext cx="838200" cy="37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34957</xdr:rowOff>
    </xdr:from>
    <xdr:ext cx="534377" cy="259045"/>
    <xdr:sp macro="" textlink="">
      <xdr:nvSpPr>
        <xdr:cNvPr id="289" name="補助費等平均値テキスト"/>
        <xdr:cNvSpPr txBox="1"/>
      </xdr:nvSpPr>
      <xdr:spPr>
        <a:xfrm>
          <a:off x="10528300" y="6378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37188</xdr:rowOff>
    </xdr:from>
    <xdr:to>
      <xdr:col>50</xdr:col>
      <xdr:colOff>114300</xdr:colOff>
      <xdr:row>38</xdr:row>
      <xdr:rowOff>139951</xdr:rowOff>
    </xdr:to>
    <xdr:cxnSp macro="">
      <xdr:nvCxnSpPr>
        <xdr:cNvPr id="291" name="直線コネクタ 290"/>
        <xdr:cNvCxnSpPr/>
      </xdr:nvCxnSpPr>
      <xdr:spPr>
        <a:xfrm flipV="1">
          <a:off x="8750300" y="5695038"/>
          <a:ext cx="889000" cy="96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109802</xdr:rowOff>
    </xdr:from>
    <xdr:to>
      <xdr:col>50</xdr:col>
      <xdr:colOff>165100</xdr:colOff>
      <xdr:row>33</xdr:row>
      <xdr:rowOff>39952</xdr:rowOff>
    </xdr:to>
    <xdr:sp macro="" textlink="">
      <xdr:nvSpPr>
        <xdr:cNvPr id="292" name="フローチャート: 判断 291"/>
        <xdr:cNvSpPr/>
      </xdr:nvSpPr>
      <xdr:spPr>
        <a:xfrm>
          <a:off x="9588500" y="5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56479</xdr:rowOff>
    </xdr:from>
    <xdr:ext cx="599010" cy="259045"/>
    <xdr:sp macro="" textlink="">
      <xdr:nvSpPr>
        <xdr:cNvPr id="293" name="テキスト ボックス 292"/>
        <xdr:cNvSpPr txBox="1"/>
      </xdr:nvSpPr>
      <xdr:spPr>
        <a:xfrm>
          <a:off x="9339795" y="537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139951</xdr:rowOff>
    </xdr:from>
    <xdr:to>
      <xdr:col>45</xdr:col>
      <xdr:colOff>177800</xdr:colOff>
      <xdr:row>39</xdr:row>
      <xdr:rowOff>8712</xdr:rowOff>
    </xdr:to>
    <xdr:cxnSp macro="">
      <xdr:nvCxnSpPr>
        <xdr:cNvPr id="294" name="直線コネクタ 293"/>
        <xdr:cNvCxnSpPr/>
      </xdr:nvCxnSpPr>
      <xdr:spPr>
        <a:xfrm flipV="1">
          <a:off x="7861300" y="6655051"/>
          <a:ext cx="889000" cy="4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32200</xdr:rowOff>
    </xdr:from>
    <xdr:to>
      <xdr:col>46</xdr:col>
      <xdr:colOff>38100</xdr:colOff>
      <xdr:row>38</xdr:row>
      <xdr:rowOff>133800</xdr:rowOff>
    </xdr:to>
    <xdr:sp macro="" textlink="">
      <xdr:nvSpPr>
        <xdr:cNvPr id="295" name="フローチャート: 判断 294"/>
        <xdr:cNvSpPr/>
      </xdr:nvSpPr>
      <xdr:spPr>
        <a:xfrm>
          <a:off x="8699500" y="65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150327</xdr:rowOff>
    </xdr:from>
    <xdr:ext cx="534377" cy="259045"/>
    <xdr:sp macro="" textlink="">
      <xdr:nvSpPr>
        <xdr:cNvPr id="296" name="テキスト ボックス 295"/>
        <xdr:cNvSpPr txBox="1"/>
      </xdr:nvSpPr>
      <xdr:spPr>
        <a:xfrm>
          <a:off x="8483111" y="63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1367</xdr:rowOff>
    </xdr:from>
    <xdr:to>
      <xdr:col>41</xdr:col>
      <xdr:colOff>50800</xdr:colOff>
      <xdr:row>39</xdr:row>
      <xdr:rowOff>8712</xdr:rowOff>
    </xdr:to>
    <xdr:cxnSp macro="">
      <xdr:nvCxnSpPr>
        <xdr:cNvPr id="297" name="直線コネクタ 296"/>
        <xdr:cNvCxnSpPr/>
      </xdr:nvCxnSpPr>
      <xdr:spPr>
        <a:xfrm>
          <a:off x="6972300" y="6687917"/>
          <a:ext cx="889000" cy="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87581</xdr:rowOff>
    </xdr:from>
    <xdr:to>
      <xdr:col>41</xdr:col>
      <xdr:colOff>101600</xdr:colOff>
      <xdr:row>39</xdr:row>
      <xdr:rowOff>17731</xdr:rowOff>
    </xdr:to>
    <xdr:sp macro="" textlink="">
      <xdr:nvSpPr>
        <xdr:cNvPr id="298" name="フローチャート: 判断 297"/>
        <xdr:cNvSpPr/>
      </xdr:nvSpPr>
      <xdr:spPr>
        <a:xfrm>
          <a:off x="7810500" y="66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34259</xdr:rowOff>
    </xdr:from>
    <xdr:ext cx="534377" cy="259045"/>
    <xdr:sp macro="" textlink="">
      <xdr:nvSpPr>
        <xdr:cNvPr id="299" name="テキスト ボックス 298"/>
        <xdr:cNvSpPr txBox="1"/>
      </xdr:nvSpPr>
      <xdr:spPr>
        <a:xfrm>
          <a:off x="7594111" y="637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113474</xdr:rowOff>
    </xdr:from>
    <xdr:to>
      <xdr:col>36</xdr:col>
      <xdr:colOff>165100</xdr:colOff>
      <xdr:row>39</xdr:row>
      <xdr:rowOff>43624</xdr:rowOff>
    </xdr:to>
    <xdr:sp macro="" textlink="">
      <xdr:nvSpPr>
        <xdr:cNvPr id="300" name="フローチャート: 判断 299"/>
        <xdr:cNvSpPr/>
      </xdr:nvSpPr>
      <xdr:spPr>
        <a:xfrm>
          <a:off x="6921500" y="66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60151</xdr:rowOff>
    </xdr:from>
    <xdr:ext cx="534377" cy="259045"/>
    <xdr:sp macro="" textlink="">
      <xdr:nvSpPr>
        <xdr:cNvPr id="301" name="テキスト ボックス 300"/>
        <xdr:cNvSpPr txBox="1"/>
      </xdr:nvSpPr>
      <xdr:spPr>
        <a:xfrm>
          <a:off x="6705111" y="64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22042</xdr:rowOff>
    </xdr:from>
    <xdr:to>
      <xdr:col>55</xdr:col>
      <xdr:colOff>50800</xdr:colOff>
      <xdr:row>35</xdr:row>
      <xdr:rowOff>123642</xdr:rowOff>
    </xdr:to>
    <xdr:sp macro="" textlink="">
      <xdr:nvSpPr>
        <xdr:cNvPr id="307" name="楕円 306"/>
        <xdr:cNvSpPr/>
      </xdr:nvSpPr>
      <xdr:spPr>
        <a:xfrm>
          <a:off x="10426700" y="602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44919</xdr:rowOff>
    </xdr:from>
    <xdr:ext cx="599010" cy="259045"/>
    <xdr:sp macro="" textlink="">
      <xdr:nvSpPr>
        <xdr:cNvPr id="308" name="補助費等該当値テキスト"/>
        <xdr:cNvSpPr txBox="1"/>
      </xdr:nvSpPr>
      <xdr:spPr>
        <a:xfrm>
          <a:off x="10528300" y="587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157838</xdr:rowOff>
    </xdr:from>
    <xdr:to>
      <xdr:col>50</xdr:col>
      <xdr:colOff>165100</xdr:colOff>
      <xdr:row>33</xdr:row>
      <xdr:rowOff>87988</xdr:rowOff>
    </xdr:to>
    <xdr:sp macro="" textlink="">
      <xdr:nvSpPr>
        <xdr:cNvPr id="309" name="楕円 308"/>
        <xdr:cNvSpPr/>
      </xdr:nvSpPr>
      <xdr:spPr>
        <a:xfrm>
          <a:off x="9588500" y="56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79115</xdr:rowOff>
    </xdr:from>
    <xdr:ext cx="599010" cy="259045"/>
    <xdr:sp macro="" textlink="">
      <xdr:nvSpPr>
        <xdr:cNvPr id="310" name="テキスト ボックス 309"/>
        <xdr:cNvSpPr txBox="1"/>
      </xdr:nvSpPr>
      <xdr:spPr>
        <a:xfrm>
          <a:off x="9339795" y="573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89151</xdr:rowOff>
    </xdr:from>
    <xdr:to>
      <xdr:col>46</xdr:col>
      <xdr:colOff>38100</xdr:colOff>
      <xdr:row>39</xdr:row>
      <xdr:rowOff>19301</xdr:rowOff>
    </xdr:to>
    <xdr:sp macro="" textlink="">
      <xdr:nvSpPr>
        <xdr:cNvPr id="311" name="楕円 310"/>
        <xdr:cNvSpPr/>
      </xdr:nvSpPr>
      <xdr:spPr>
        <a:xfrm>
          <a:off x="8699500" y="660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10428</xdr:rowOff>
    </xdr:from>
    <xdr:ext cx="534377" cy="259045"/>
    <xdr:sp macro="" textlink="">
      <xdr:nvSpPr>
        <xdr:cNvPr id="312" name="テキスト ボックス 311"/>
        <xdr:cNvSpPr txBox="1"/>
      </xdr:nvSpPr>
      <xdr:spPr>
        <a:xfrm>
          <a:off x="8483111" y="669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129362</xdr:rowOff>
    </xdr:from>
    <xdr:to>
      <xdr:col>41</xdr:col>
      <xdr:colOff>101600</xdr:colOff>
      <xdr:row>39</xdr:row>
      <xdr:rowOff>59512</xdr:rowOff>
    </xdr:to>
    <xdr:sp macro="" textlink="">
      <xdr:nvSpPr>
        <xdr:cNvPr id="313" name="楕円 312"/>
        <xdr:cNvSpPr/>
      </xdr:nvSpPr>
      <xdr:spPr>
        <a:xfrm>
          <a:off x="7810500" y="66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50639</xdr:rowOff>
    </xdr:from>
    <xdr:ext cx="534377" cy="259045"/>
    <xdr:sp macro="" textlink="">
      <xdr:nvSpPr>
        <xdr:cNvPr id="314" name="テキスト ボックス 313"/>
        <xdr:cNvSpPr txBox="1"/>
      </xdr:nvSpPr>
      <xdr:spPr>
        <a:xfrm>
          <a:off x="7594111" y="67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122017</xdr:rowOff>
    </xdr:from>
    <xdr:to>
      <xdr:col>36</xdr:col>
      <xdr:colOff>165100</xdr:colOff>
      <xdr:row>39</xdr:row>
      <xdr:rowOff>52167</xdr:rowOff>
    </xdr:to>
    <xdr:sp macro="" textlink="">
      <xdr:nvSpPr>
        <xdr:cNvPr id="315" name="楕円 314"/>
        <xdr:cNvSpPr/>
      </xdr:nvSpPr>
      <xdr:spPr>
        <a:xfrm>
          <a:off x="6921500" y="663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43294</xdr:rowOff>
    </xdr:from>
    <xdr:ext cx="534377" cy="259045"/>
    <xdr:sp macro="" textlink="">
      <xdr:nvSpPr>
        <xdr:cNvPr id="316" name="テキスト ボックス 315"/>
        <xdr:cNvSpPr txBox="1"/>
      </xdr:nvSpPr>
      <xdr:spPr>
        <a:xfrm>
          <a:off x="6705111" y="672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121321</xdr:rowOff>
    </xdr:from>
    <xdr:to>
      <xdr:col>55</xdr:col>
      <xdr:colOff>0</xdr:colOff>
      <xdr:row>55</xdr:row>
      <xdr:rowOff>90684</xdr:rowOff>
    </xdr:to>
    <xdr:cxnSp macro="">
      <xdr:nvCxnSpPr>
        <xdr:cNvPr id="343" name="直線コネクタ 342"/>
        <xdr:cNvCxnSpPr/>
      </xdr:nvCxnSpPr>
      <xdr:spPr>
        <a:xfrm>
          <a:off x="9639300" y="9379621"/>
          <a:ext cx="838200" cy="14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4" name="普通建設事業費平均値テキスト"/>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121321</xdr:rowOff>
    </xdr:from>
    <xdr:to>
      <xdr:col>50</xdr:col>
      <xdr:colOff>114300</xdr:colOff>
      <xdr:row>55</xdr:row>
      <xdr:rowOff>13220</xdr:rowOff>
    </xdr:to>
    <xdr:cxnSp macro="">
      <xdr:nvCxnSpPr>
        <xdr:cNvPr id="346" name="直線コネクタ 345"/>
        <xdr:cNvCxnSpPr/>
      </xdr:nvCxnSpPr>
      <xdr:spPr>
        <a:xfrm flipV="1">
          <a:off x="8750300" y="9379621"/>
          <a:ext cx="889000" cy="6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7" name="フローチャート: 判断 346"/>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136081</xdr:rowOff>
    </xdr:from>
    <xdr:ext cx="534377" cy="259045"/>
    <xdr:sp macro="" textlink="">
      <xdr:nvSpPr>
        <xdr:cNvPr id="348" name="テキスト ボックス 347"/>
        <xdr:cNvSpPr txBox="1"/>
      </xdr:nvSpPr>
      <xdr:spPr>
        <a:xfrm>
          <a:off x="9372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21368</xdr:rowOff>
    </xdr:from>
    <xdr:to>
      <xdr:col>45</xdr:col>
      <xdr:colOff>177800</xdr:colOff>
      <xdr:row>55</xdr:row>
      <xdr:rowOff>13220</xdr:rowOff>
    </xdr:to>
    <xdr:cxnSp macro="">
      <xdr:nvCxnSpPr>
        <xdr:cNvPr id="349" name="直線コネクタ 348"/>
        <xdr:cNvCxnSpPr/>
      </xdr:nvCxnSpPr>
      <xdr:spPr>
        <a:xfrm>
          <a:off x="7861300" y="9279668"/>
          <a:ext cx="889000" cy="16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0" name="フローチャート: 判断 349"/>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162022</xdr:rowOff>
    </xdr:from>
    <xdr:ext cx="534377" cy="259045"/>
    <xdr:sp macro="" textlink="">
      <xdr:nvSpPr>
        <xdr:cNvPr id="351" name="テキスト ボックス 350"/>
        <xdr:cNvSpPr txBox="1"/>
      </xdr:nvSpPr>
      <xdr:spPr>
        <a:xfrm>
          <a:off x="8483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21368</xdr:rowOff>
    </xdr:from>
    <xdr:to>
      <xdr:col>41</xdr:col>
      <xdr:colOff>50800</xdr:colOff>
      <xdr:row>55</xdr:row>
      <xdr:rowOff>145790</xdr:rowOff>
    </xdr:to>
    <xdr:cxnSp macro="">
      <xdr:nvCxnSpPr>
        <xdr:cNvPr id="352" name="直線コネクタ 351"/>
        <xdr:cNvCxnSpPr/>
      </xdr:nvCxnSpPr>
      <xdr:spPr>
        <a:xfrm flipV="1">
          <a:off x="6972300" y="9279668"/>
          <a:ext cx="889000" cy="29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3" name="フローチャート: 判断 352"/>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55532</xdr:rowOff>
    </xdr:from>
    <xdr:ext cx="534377" cy="259045"/>
    <xdr:sp macro="" textlink="">
      <xdr:nvSpPr>
        <xdr:cNvPr id="354" name="テキスト ボックス 353"/>
        <xdr:cNvSpPr txBox="1"/>
      </xdr:nvSpPr>
      <xdr:spPr>
        <a:xfrm>
          <a:off x="7594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5" name="フローチャート: 判断 354"/>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20893</xdr:rowOff>
    </xdr:from>
    <xdr:ext cx="534377" cy="259045"/>
    <xdr:sp macro="" textlink="">
      <xdr:nvSpPr>
        <xdr:cNvPr id="356" name="テキスト ボックス 355"/>
        <xdr:cNvSpPr txBox="1"/>
      </xdr:nvSpPr>
      <xdr:spPr>
        <a:xfrm>
          <a:off x="6705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39884</xdr:rowOff>
    </xdr:from>
    <xdr:to>
      <xdr:col>55</xdr:col>
      <xdr:colOff>50800</xdr:colOff>
      <xdr:row>55</xdr:row>
      <xdr:rowOff>141484</xdr:rowOff>
    </xdr:to>
    <xdr:sp macro="" textlink="">
      <xdr:nvSpPr>
        <xdr:cNvPr id="362" name="楕円 361"/>
        <xdr:cNvSpPr/>
      </xdr:nvSpPr>
      <xdr:spPr>
        <a:xfrm>
          <a:off x="10426700" y="946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62761</xdr:rowOff>
    </xdr:from>
    <xdr:ext cx="599010" cy="259045"/>
    <xdr:sp macro="" textlink="">
      <xdr:nvSpPr>
        <xdr:cNvPr id="363" name="普通建設事業費該当値テキスト"/>
        <xdr:cNvSpPr txBox="1"/>
      </xdr:nvSpPr>
      <xdr:spPr>
        <a:xfrm>
          <a:off x="10528300" y="932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70521</xdr:rowOff>
    </xdr:from>
    <xdr:to>
      <xdr:col>50</xdr:col>
      <xdr:colOff>165100</xdr:colOff>
      <xdr:row>55</xdr:row>
      <xdr:rowOff>671</xdr:rowOff>
    </xdr:to>
    <xdr:sp macro="" textlink="">
      <xdr:nvSpPr>
        <xdr:cNvPr id="364" name="楕円 363"/>
        <xdr:cNvSpPr/>
      </xdr:nvSpPr>
      <xdr:spPr>
        <a:xfrm>
          <a:off x="9588500" y="932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17198</xdr:rowOff>
    </xdr:from>
    <xdr:ext cx="599010" cy="259045"/>
    <xdr:sp macro="" textlink="">
      <xdr:nvSpPr>
        <xdr:cNvPr id="365" name="テキスト ボックス 364"/>
        <xdr:cNvSpPr txBox="1"/>
      </xdr:nvSpPr>
      <xdr:spPr>
        <a:xfrm>
          <a:off x="9339795" y="91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133870</xdr:rowOff>
    </xdr:from>
    <xdr:to>
      <xdr:col>46</xdr:col>
      <xdr:colOff>38100</xdr:colOff>
      <xdr:row>55</xdr:row>
      <xdr:rowOff>64020</xdr:rowOff>
    </xdr:to>
    <xdr:sp macro="" textlink="">
      <xdr:nvSpPr>
        <xdr:cNvPr id="366" name="楕円 365"/>
        <xdr:cNvSpPr/>
      </xdr:nvSpPr>
      <xdr:spPr>
        <a:xfrm>
          <a:off x="8699500" y="93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80547</xdr:rowOff>
    </xdr:from>
    <xdr:ext cx="599010" cy="259045"/>
    <xdr:sp macro="" textlink="">
      <xdr:nvSpPr>
        <xdr:cNvPr id="367" name="テキスト ボックス 366"/>
        <xdr:cNvSpPr txBox="1"/>
      </xdr:nvSpPr>
      <xdr:spPr>
        <a:xfrm>
          <a:off x="8450795" y="916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142018</xdr:rowOff>
    </xdr:from>
    <xdr:to>
      <xdr:col>41</xdr:col>
      <xdr:colOff>101600</xdr:colOff>
      <xdr:row>54</xdr:row>
      <xdr:rowOff>72168</xdr:rowOff>
    </xdr:to>
    <xdr:sp macro="" textlink="">
      <xdr:nvSpPr>
        <xdr:cNvPr id="368" name="楕円 367"/>
        <xdr:cNvSpPr/>
      </xdr:nvSpPr>
      <xdr:spPr>
        <a:xfrm>
          <a:off x="7810500" y="92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88695</xdr:rowOff>
    </xdr:from>
    <xdr:ext cx="599010" cy="259045"/>
    <xdr:sp macro="" textlink="">
      <xdr:nvSpPr>
        <xdr:cNvPr id="369" name="テキスト ボックス 368"/>
        <xdr:cNvSpPr txBox="1"/>
      </xdr:nvSpPr>
      <xdr:spPr>
        <a:xfrm>
          <a:off x="7561795" y="900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94990</xdr:rowOff>
    </xdr:from>
    <xdr:to>
      <xdr:col>36</xdr:col>
      <xdr:colOff>165100</xdr:colOff>
      <xdr:row>56</xdr:row>
      <xdr:rowOff>25140</xdr:rowOff>
    </xdr:to>
    <xdr:sp macro="" textlink="">
      <xdr:nvSpPr>
        <xdr:cNvPr id="370" name="楕円 369"/>
        <xdr:cNvSpPr/>
      </xdr:nvSpPr>
      <xdr:spPr>
        <a:xfrm>
          <a:off x="6921500" y="95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41667</xdr:rowOff>
    </xdr:from>
    <xdr:ext cx="599010" cy="259045"/>
    <xdr:sp macro="" textlink="">
      <xdr:nvSpPr>
        <xdr:cNvPr id="371" name="テキスト ボックス 370"/>
        <xdr:cNvSpPr txBox="1"/>
      </xdr:nvSpPr>
      <xdr:spPr>
        <a:xfrm>
          <a:off x="6672795" y="929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161468</xdr:rowOff>
    </xdr:from>
    <xdr:to>
      <xdr:col>54</xdr:col>
      <xdr:colOff>189865</xdr:colOff>
      <xdr:row>79</xdr:row>
      <xdr:rowOff>44450</xdr:rowOff>
    </xdr:to>
    <xdr:cxnSp macro="">
      <xdr:nvCxnSpPr>
        <xdr:cNvPr id="395" name="直線コネクタ 394"/>
        <xdr:cNvCxnSpPr/>
      </xdr:nvCxnSpPr>
      <xdr:spPr>
        <a:xfrm flipV="1">
          <a:off x="10475595" y="12334418"/>
          <a:ext cx="1270" cy="125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108145</xdr:rowOff>
    </xdr:from>
    <xdr:ext cx="534377" cy="259045"/>
    <xdr:sp macro="" textlink="">
      <xdr:nvSpPr>
        <xdr:cNvPr id="398" name="普通建設事業費 （ うち新規整備　）最大値テキスト"/>
        <xdr:cNvSpPr txBox="1"/>
      </xdr:nvSpPr>
      <xdr:spPr>
        <a:xfrm>
          <a:off x="10528300" y="121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161468</xdr:rowOff>
    </xdr:from>
    <xdr:to>
      <xdr:col>55</xdr:col>
      <xdr:colOff>88900</xdr:colOff>
      <xdr:row>71</xdr:row>
      <xdr:rowOff>161468</xdr:rowOff>
    </xdr:to>
    <xdr:cxnSp macro="">
      <xdr:nvCxnSpPr>
        <xdr:cNvPr id="399" name="直線コネクタ 398"/>
        <xdr:cNvCxnSpPr/>
      </xdr:nvCxnSpPr>
      <xdr:spPr>
        <a:xfrm>
          <a:off x="10388600" y="1233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123787</xdr:rowOff>
    </xdr:from>
    <xdr:to>
      <xdr:col>55</xdr:col>
      <xdr:colOff>0</xdr:colOff>
      <xdr:row>76</xdr:row>
      <xdr:rowOff>27254</xdr:rowOff>
    </xdr:to>
    <xdr:cxnSp macro="">
      <xdr:nvCxnSpPr>
        <xdr:cNvPr id="400" name="直線コネクタ 399"/>
        <xdr:cNvCxnSpPr/>
      </xdr:nvCxnSpPr>
      <xdr:spPr>
        <a:xfrm flipV="1">
          <a:off x="9639300" y="12982537"/>
          <a:ext cx="838200" cy="7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81590</xdr:rowOff>
    </xdr:from>
    <xdr:ext cx="534377" cy="259045"/>
    <xdr:sp macro="" textlink="">
      <xdr:nvSpPr>
        <xdr:cNvPr id="401" name="普通建設事業費 （ うち新規整備　）平均値テキスト"/>
        <xdr:cNvSpPr txBox="1"/>
      </xdr:nvSpPr>
      <xdr:spPr>
        <a:xfrm>
          <a:off x="10528300" y="1328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103163</xdr:rowOff>
    </xdr:from>
    <xdr:to>
      <xdr:col>55</xdr:col>
      <xdr:colOff>50800</xdr:colOff>
      <xdr:row>78</xdr:row>
      <xdr:rowOff>33313</xdr:rowOff>
    </xdr:to>
    <xdr:sp macro="" textlink="">
      <xdr:nvSpPr>
        <xdr:cNvPr id="402" name="フローチャート: 判断 401"/>
        <xdr:cNvSpPr/>
      </xdr:nvSpPr>
      <xdr:spPr>
        <a:xfrm>
          <a:off x="10426700" y="1330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27254</xdr:rowOff>
    </xdr:from>
    <xdr:to>
      <xdr:col>50</xdr:col>
      <xdr:colOff>114300</xdr:colOff>
      <xdr:row>78</xdr:row>
      <xdr:rowOff>12179</xdr:rowOff>
    </xdr:to>
    <xdr:cxnSp macro="">
      <xdr:nvCxnSpPr>
        <xdr:cNvPr id="403" name="直線コネクタ 402"/>
        <xdr:cNvCxnSpPr/>
      </xdr:nvCxnSpPr>
      <xdr:spPr>
        <a:xfrm flipV="1">
          <a:off x="8750300" y="13057454"/>
          <a:ext cx="889000" cy="3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102412</xdr:rowOff>
    </xdr:from>
    <xdr:to>
      <xdr:col>50</xdr:col>
      <xdr:colOff>165100</xdr:colOff>
      <xdr:row>78</xdr:row>
      <xdr:rowOff>32562</xdr:rowOff>
    </xdr:to>
    <xdr:sp macro="" textlink="">
      <xdr:nvSpPr>
        <xdr:cNvPr id="404" name="フローチャート: 判断 403"/>
        <xdr:cNvSpPr/>
      </xdr:nvSpPr>
      <xdr:spPr>
        <a:xfrm>
          <a:off x="9588500" y="1330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23689</xdr:rowOff>
    </xdr:from>
    <xdr:ext cx="534377" cy="259045"/>
    <xdr:sp macro="" textlink="">
      <xdr:nvSpPr>
        <xdr:cNvPr id="405" name="テキスト ボックス 404"/>
        <xdr:cNvSpPr txBox="1"/>
      </xdr:nvSpPr>
      <xdr:spPr>
        <a:xfrm>
          <a:off x="9372111" y="133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37821</xdr:rowOff>
    </xdr:from>
    <xdr:to>
      <xdr:col>45</xdr:col>
      <xdr:colOff>177800</xdr:colOff>
      <xdr:row>78</xdr:row>
      <xdr:rowOff>12179</xdr:rowOff>
    </xdr:to>
    <xdr:cxnSp macro="">
      <xdr:nvCxnSpPr>
        <xdr:cNvPr id="406" name="直線コネクタ 405"/>
        <xdr:cNvCxnSpPr/>
      </xdr:nvCxnSpPr>
      <xdr:spPr>
        <a:xfrm>
          <a:off x="7861300" y="12039321"/>
          <a:ext cx="889000" cy="134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86525</xdr:rowOff>
    </xdr:from>
    <xdr:to>
      <xdr:col>46</xdr:col>
      <xdr:colOff>38100</xdr:colOff>
      <xdr:row>78</xdr:row>
      <xdr:rowOff>16675</xdr:rowOff>
    </xdr:to>
    <xdr:sp macro="" textlink="">
      <xdr:nvSpPr>
        <xdr:cNvPr id="407" name="フローチャート: 判断 406"/>
        <xdr:cNvSpPr/>
      </xdr:nvSpPr>
      <xdr:spPr>
        <a:xfrm>
          <a:off x="86995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33202</xdr:rowOff>
    </xdr:from>
    <xdr:ext cx="534377" cy="259045"/>
    <xdr:sp macro="" textlink="">
      <xdr:nvSpPr>
        <xdr:cNvPr id="408" name="テキスト ボックス 407"/>
        <xdr:cNvSpPr txBox="1"/>
      </xdr:nvSpPr>
      <xdr:spPr>
        <a:xfrm>
          <a:off x="8483111" y="1306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37821</xdr:rowOff>
    </xdr:from>
    <xdr:to>
      <xdr:col>41</xdr:col>
      <xdr:colOff>50800</xdr:colOff>
      <xdr:row>74</xdr:row>
      <xdr:rowOff>165164</xdr:rowOff>
    </xdr:to>
    <xdr:cxnSp macro="">
      <xdr:nvCxnSpPr>
        <xdr:cNvPr id="409" name="直線コネクタ 408"/>
        <xdr:cNvCxnSpPr/>
      </xdr:nvCxnSpPr>
      <xdr:spPr>
        <a:xfrm flipV="1">
          <a:off x="6972300" y="12039321"/>
          <a:ext cx="889000" cy="81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157620</xdr:rowOff>
    </xdr:from>
    <xdr:to>
      <xdr:col>41</xdr:col>
      <xdr:colOff>101600</xdr:colOff>
      <xdr:row>78</xdr:row>
      <xdr:rowOff>87770</xdr:rowOff>
    </xdr:to>
    <xdr:sp macro="" textlink="">
      <xdr:nvSpPr>
        <xdr:cNvPr id="410" name="フローチャート: 判断 409"/>
        <xdr:cNvSpPr/>
      </xdr:nvSpPr>
      <xdr:spPr>
        <a:xfrm>
          <a:off x="7810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78897</xdr:rowOff>
    </xdr:from>
    <xdr:ext cx="534377" cy="259045"/>
    <xdr:sp macro="" textlink="">
      <xdr:nvSpPr>
        <xdr:cNvPr id="411" name="テキスト ボックス 410"/>
        <xdr:cNvSpPr txBox="1"/>
      </xdr:nvSpPr>
      <xdr:spPr>
        <a:xfrm>
          <a:off x="7594111" y="134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123140</xdr:rowOff>
    </xdr:from>
    <xdr:to>
      <xdr:col>36</xdr:col>
      <xdr:colOff>165100</xdr:colOff>
      <xdr:row>78</xdr:row>
      <xdr:rowOff>53290</xdr:rowOff>
    </xdr:to>
    <xdr:sp macro="" textlink="">
      <xdr:nvSpPr>
        <xdr:cNvPr id="412" name="フローチャート: 判断 411"/>
        <xdr:cNvSpPr/>
      </xdr:nvSpPr>
      <xdr:spPr>
        <a:xfrm>
          <a:off x="6921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44417</xdr:rowOff>
    </xdr:from>
    <xdr:ext cx="534377" cy="259045"/>
    <xdr:sp macro="" textlink="">
      <xdr:nvSpPr>
        <xdr:cNvPr id="413" name="テキスト ボックス 412"/>
        <xdr:cNvSpPr txBox="1"/>
      </xdr:nvSpPr>
      <xdr:spPr>
        <a:xfrm>
          <a:off x="6705111" y="134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72987</xdr:rowOff>
    </xdr:from>
    <xdr:to>
      <xdr:col>55</xdr:col>
      <xdr:colOff>50800</xdr:colOff>
      <xdr:row>76</xdr:row>
      <xdr:rowOff>3138</xdr:rowOff>
    </xdr:to>
    <xdr:sp macro="" textlink="">
      <xdr:nvSpPr>
        <xdr:cNvPr id="419" name="楕円 418"/>
        <xdr:cNvSpPr/>
      </xdr:nvSpPr>
      <xdr:spPr>
        <a:xfrm>
          <a:off x="10426700" y="129317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95864</xdr:rowOff>
    </xdr:from>
    <xdr:ext cx="534377" cy="259045"/>
    <xdr:sp macro="" textlink="">
      <xdr:nvSpPr>
        <xdr:cNvPr id="420" name="普通建設事業費 （ うち新規整備　）該当値テキスト"/>
        <xdr:cNvSpPr txBox="1"/>
      </xdr:nvSpPr>
      <xdr:spPr>
        <a:xfrm>
          <a:off x="10528300" y="1278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147904</xdr:rowOff>
    </xdr:from>
    <xdr:to>
      <xdr:col>50</xdr:col>
      <xdr:colOff>165100</xdr:colOff>
      <xdr:row>76</xdr:row>
      <xdr:rowOff>78054</xdr:rowOff>
    </xdr:to>
    <xdr:sp macro="" textlink="">
      <xdr:nvSpPr>
        <xdr:cNvPr id="421" name="楕円 420"/>
        <xdr:cNvSpPr/>
      </xdr:nvSpPr>
      <xdr:spPr>
        <a:xfrm>
          <a:off x="9588500" y="130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94581</xdr:rowOff>
    </xdr:from>
    <xdr:ext cx="534377" cy="259045"/>
    <xdr:sp macro="" textlink="">
      <xdr:nvSpPr>
        <xdr:cNvPr id="422" name="テキスト ボックス 421"/>
        <xdr:cNvSpPr txBox="1"/>
      </xdr:nvSpPr>
      <xdr:spPr>
        <a:xfrm>
          <a:off x="9372111" y="127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132829</xdr:rowOff>
    </xdr:from>
    <xdr:to>
      <xdr:col>46</xdr:col>
      <xdr:colOff>38100</xdr:colOff>
      <xdr:row>78</xdr:row>
      <xdr:rowOff>62979</xdr:rowOff>
    </xdr:to>
    <xdr:sp macro="" textlink="">
      <xdr:nvSpPr>
        <xdr:cNvPr id="423" name="楕円 422"/>
        <xdr:cNvSpPr/>
      </xdr:nvSpPr>
      <xdr:spPr>
        <a:xfrm>
          <a:off x="8699500" y="133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54106</xdr:rowOff>
    </xdr:from>
    <xdr:ext cx="534377" cy="259045"/>
    <xdr:sp macro="" textlink="">
      <xdr:nvSpPr>
        <xdr:cNvPr id="424" name="テキスト ボックス 423"/>
        <xdr:cNvSpPr txBox="1"/>
      </xdr:nvSpPr>
      <xdr:spPr>
        <a:xfrm>
          <a:off x="8483111" y="134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158471</xdr:rowOff>
    </xdr:from>
    <xdr:to>
      <xdr:col>41</xdr:col>
      <xdr:colOff>101600</xdr:colOff>
      <xdr:row>70</xdr:row>
      <xdr:rowOff>88621</xdr:rowOff>
    </xdr:to>
    <xdr:sp macro="" textlink="">
      <xdr:nvSpPr>
        <xdr:cNvPr id="425" name="楕円 424"/>
        <xdr:cNvSpPr/>
      </xdr:nvSpPr>
      <xdr:spPr>
        <a:xfrm>
          <a:off x="7810500" y="1198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68</xdr:row>
      <xdr:rowOff>105148</xdr:rowOff>
    </xdr:from>
    <xdr:ext cx="599010" cy="259045"/>
    <xdr:sp macro="" textlink="">
      <xdr:nvSpPr>
        <xdr:cNvPr id="426" name="テキスト ボックス 425"/>
        <xdr:cNvSpPr txBox="1"/>
      </xdr:nvSpPr>
      <xdr:spPr>
        <a:xfrm>
          <a:off x="7561795" y="1176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114364</xdr:rowOff>
    </xdr:from>
    <xdr:to>
      <xdr:col>36</xdr:col>
      <xdr:colOff>165100</xdr:colOff>
      <xdr:row>75</xdr:row>
      <xdr:rowOff>44514</xdr:rowOff>
    </xdr:to>
    <xdr:sp macro="" textlink="">
      <xdr:nvSpPr>
        <xdr:cNvPr id="427" name="楕円 426"/>
        <xdr:cNvSpPr/>
      </xdr:nvSpPr>
      <xdr:spPr>
        <a:xfrm>
          <a:off x="6921500" y="128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61041</xdr:rowOff>
    </xdr:from>
    <xdr:ext cx="534377" cy="259045"/>
    <xdr:sp macro="" textlink="">
      <xdr:nvSpPr>
        <xdr:cNvPr id="428" name="テキスト ボックス 427"/>
        <xdr:cNvSpPr txBox="1"/>
      </xdr:nvSpPr>
      <xdr:spPr>
        <a:xfrm>
          <a:off x="6705111" y="1257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0" name="直線コネクタ 449"/>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1" name="普通建設事業費 （ うち更新整備　）最小値テキスト"/>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2" name="直線コネクタ 451"/>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3" name="普通建設事業費 （ うち更新整備　）最大値テキスト"/>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4" name="直線コネクタ 453"/>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158193</xdr:rowOff>
    </xdr:from>
    <xdr:to>
      <xdr:col>55</xdr:col>
      <xdr:colOff>0</xdr:colOff>
      <xdr:row>96</xdr:row>
      <xdr:rowOff>159291</xdr:rowOff>
    </xdr:to>
    <xdr:cxnSp macro="">
      <xdr:nvCxnSpPr>
        <xdr:cNvPr id="455" name="直線コネクタ 454"/>
        <xdr:cNvCxnSpPr/>
      </xdr:nvCxnSpPr>
      <xdr:spPr>
        <a:xfrm>
          <a:off x="9639300" y="16445943"/>
          <a:ext cx="838200" cy="17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36104</xdr:rowOff>
    </xdr:from>
    <xdr:ext cx="534377" cy="259045"/>
    <xdr:sp macro="" textlink="">
      <xdr:nvSpPr>
        <xdr:cNvPr id="456" name="普通建設事業費 （ うち更新整備　）平均値テキスト"/>
        <xdr:cNvSpPr txBox="1"/>
      </xdr:nvSpPr>
      <xdr:spPr>
        <a:xfrm>
          <a:off x="10528300" y="1666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7" name="フローチャート: 判断 456"/>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115002</xdr:rowOff>
    </xdr:from>
    <xdr:to>
      <xdr:col>50</xdr:col>
      <xdr:colOff>114300</xdr:colOff>
      <xdr:row>95</xdr:row>
      <xdr:rowOff>158193</xdr:rowOff>
    </xdr:to>
    <xdr:cxnSp macro="">
      <xdr:nvCxnSpPr>
        <xdr:cNvPr id="458" name="直線コネクタ 457"/>
        <xdr:cNvCxnSpPr/>
      </xdr:nvCxnSpPr>
      <xdr:spPr>
        <a:xfrm>
          <a:off x="8750300" y="16402752"/>
          <a:ext cx="889000" cy="4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59" name="フローチャート: 判断 458"/>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93657</xdr:rowOff>
    </xdr:from>
    <xdr:ext cx="534377" cy="259045"/>
    <xdr:sp macro="" textlink="">
      <xdr:nvSpPr>
        <xdr:cNvPr id="460" name="テキスト ボックス 459"/>
        <xdr:cNvSpPr txBox="1"/>
      </xdr:nvSpPr>
      <xdr:spPr>
        <a:xfrm>
          <a:off x="9372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115002</xdr:rowOff>
    </xdr:from>
    <xdr:to>
      <xdr:col>45</xdr:col>
      <xdr:colOff>177800</xdr:colOff>
      <xdr:row>97</xdr:row>
      <xdr:rowOff>102277</xdr:rowOff>
    </xdr:to>
    <xdr:cxnSp macro="">
      <xdr:nvCxnSpPr>
        <xdr:cNvPr id="461" name="直線コネクタ 460"/>
        <xdr:cNvCxnSpPr/>
      </xdr:nvCxnSpPr>
      <xdr:spPr>
        <a:xfrm flipV="1">
          <a:off x="7861300" y="16402752"/>
          <a:ext cx="889000" cy="3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2" name="フローチャート: 判断 461"/>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126461</xdr:rowOff>
    </xdr:from>
    <xdr:ext cx="534377" cy="259045"/>
    <xdr:sp macro="" textlink="">
      <xdr:nvSpPr>
        <xdr:cNvPr id="463" name="テキスト ボックス 462"/>
        <xdr:cNvSpPr txBox="1"/>
      </xdr:nvSpPr>
      <xdr:spPr>
        <a:xfrm>
          <a:off x="8483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102277</xdr:rowOff>
    </xdr:from>
    <xdr:to>
      <xdr:col>41</xdr:col>
      <xdr:colOff>50800</xdr:colOff>
      <xdr:row>97</xdr:row>
      <xdr:rowOff>108779</xdr:rowOff>
    </xdr:to>
    <xdr:cxnSp macro="">
      <xdr:nvCxnSpPr>
        <xdr:cNvPr id="464" name="直線コネクタ 463"/>
        <xdr:cNvCxnSpPr/>
      </xdr:nvCxnSpPr>
      <xdr:spPr>
        <a:xfrm flipV="1">
          <a:off x="6972300" y="16732927"/>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5" name="フローチャート: 判断 464"/>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158928</xdr:rowOff>
    </xdr:from>
    <xdr:ext cx="534377" cy="259045"/>
    <xdr:sp macro="" textlink="">
      <xdr:nvSpPr>
        <xdr:cNvPr id="466" name="テキスト ボックス 465"/>
        <xdr:cNvSpPr txBox="1"/>
      </xdr:nvSpPr>
      <xdr:spPr>
        <a:xfrm>
          <a:off x="7594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7" name="フローチャート: 判断 466"/>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169684</xdr:rowOff>
    </xdr:from>
    <xdr:ext cx="534377" cy="259045"/>
    <xdr:sp macro="" textlink="">
      <xdr:nvSpPr>
        <xdr:cNvPr id="468" name="テキスト ボックス 467"/>
        <xdr:cNvSpPr txBox="1"/>
      </xdr:nvSpPr>
      <xdr:spPr>
        <a:xfrm>
          <a:off x="6705111" y="16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108491</xdr:rowOff>
    </xdr:from>
    <xdr:to>
      <xdr:col>55</xdr:col>
      <xdr:colOff>50800</xdr:colOff>
      <xdr:row>97</xdr:row>
      <xdr:rowOff>38641</xdr:rowOff>
    </xdr:to>
    <xdr:sp macro="" textlink="">
      <xdr:nvSpPr>
        <xdr:cNvPr id="474" name="楕円 473"/>
        <xdr:cNvSpPr/>
      </xdr:nvSpPr>
      <xdr:spPr>
        <a:xfrm>
          <a:off x="10426700" y="1656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131368</xdr:rowOff>
    </xdr:from>
    <xdr:ext cx="534377" cy="259045"/>
    <xdr:sp macro="" textlink="">
      <xdr:nvSpPr>
        <xdr:cNvPr id="475" name="普通建設事業費 （ うち更新整備　）該当値テキスト"/>
        <xdr:cNvSpPr txBox="1"/>
      </xdr:nvSpPr>
      <xdr:spPr>
        <a:xfrm>
          <a:off x="10528300" y="1641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107393</xdr:rowOff>
    </xdr:from>
    <xdr:to>
      <xdr:col>50</xdr:col>
      <xdr:colOff>165100</xdr:colOff>
      <xdr:row>96</xdr:row>
      <xdr:rowOff>37543</xdr:rowOff>
    </xdr:to>
    <xdr:sp macro="" textlink="">
      <xdr:nvSpPr>
        <xdr:cNvPr id="476" name="楕円 475"/>
        <xdr:cNvSpPr/>
      </xdr:nvSpPr>
      <xdr:spPr>
        <a:xfrm>
          <a:off x="9588500" y="1639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54070</xdr:rowOff>
    </xdr:from>
    <xdr:ext cx="599010" cy="259045"/>
    <xdr:sp macro="" textlink="">
      <xdr:nvSpPr>
        <xdr:cNvPr id="477" name="テキスト ボックス 476"/>
        <xdr:cNvSpPr txBox="1"/>
      </xdr:nvSpPr>
      <xdr:spPr>
        <a:xfrm>
          <a:off x="9339795" y="1617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64202</xdr:rowOff>
    </xdr:from>
    <xdr:to>
      <xdr:col>46</xdr:col>
      <xdr:colOff>38100</xdr:colOff>
      <xdr:row>95</xdr:row>
      <xdr:rowOff>165802</xdr:rowOff>
    </xdr:to>
    <xdr:sp macro="" textlink="">
      <xdr:nvSpPr>
        <xdr:cNvPr id="478" name="楕円 477"/>
        <xdr:cNvSpPr/>
      </xdr:nvSpPr>
      <xdr:spPr>
        <a:xfrm>
          <a:off x="8699500" y="163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10879</xdr:rowOff>
    </xdr:from>
    <xdr:ext cx="599010" cy="259045"/>
    <xdr:sp macro="" textlink="">
      <xdr:nvSpPr>
        <xdr:cNvPr id="479" name="テキスト ボックス 478"/>
        <xdr:cNvSpPr txBox="1"/>
      </xdr:nvSpPr>
      <xdr:spPr>
        <a:xfrm>
          <a:off x="8450795" y="1612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51477</xdr:rowOff>
    </xdr:from>
    <xdr:to>
      <xdr:col>41</xdr:col>
      <xdr:colOff>101600</xdr:colOff>
      <xdr:row>97</xdr:row>
      <xdr:rowOff>153077</xdr:rowOff>
    </xdr:to>
    <xdr:sp macro="" textlink="">
      <xdr:nvSpPr>
        <xdr:cNvPr id="480" name="楕円 479"/>
        <xdr:cNvSpPr/>
      </xdr:nvSpPr>
      <xdr:spPr>
        <a:xfrm>
          <a:off x="7810500" y="1668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169604</xdr:rowOff>
    </xdr:from>
    <xdr:ext cx="534377" cy="259045"/>
    <xdr:sp macro="" textlink="">
      <xdr:nvSpPr>
        <xdr:cNvPr id="481" name="テキスト ボックス 480"/>
        <xdr:cNvSpPr txBox="1"/>
      </xdr:nvSpPr>
      <xdr:spPr>
        <a:xfrm>
          <a:off x="7594111" y="164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57979</xdr:rowOff>
    </xdr:from>
    <xdr:to>
      <xdr:col>36</xdr:col>
      <xdr:colOff>165100</xdr:colOff>
      <xdr:row>97</xdr:row>
      <xdr:rowOff>159579</xdr:rowOff>
    </xdr:to>
    <xdr:sp macro="" textlink="">
      <xdr:nvSpPr>
        <xdr:cNvPr id="482" name="楕円 481"/>
        <xdr:cNvSpPr/>
      </xdr:nvSpPr>
      <xdr:spPr>
        <a:xfrm>
          <a:off x="6921500" y="1668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150706</xdr:rowOff>
    </xdr:from>
    <xdr:ext cx="534377" cy="259045"/>
    <xdr:sp macro="" textlink="">
      <xdr:nvSpPr>
        <xdr:cNvPr id="483" name="テキスト ボックス 482"/>
        <xdr:cNvSpPr txBox="1"/>
      </xdr:nvSpPr>
      <xdr:spPr>
        <a:xfrm>
          <a:off x="6705111" y="167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09" name="直線コネクタ 508"/>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2" name="災害復旧事業費最大値テキスト"/>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3" name="直線コネクタ 512"/>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5773</xdr:rowOff>
    </xdr:from>
    <xdr:to>
      <xdr:col>85</xdr:col>
      <xdr:colOff>127000</xdr:colOff>
      <xdr:row>39</xdr:row>
      <xdr:rowOff>28122</xdr:rowOff>
    </xdr:to>
    <xdr:cxnSp macro="">
      <xdr:nvCxnSpPr>
        <xdr:cNvPr id="514" name="直線コネクタ 513"/>
        <xdr:cNvCxnSpPr/>
      </xdr:nvCxnSpPr>
      <xdr:spPr>
        <a:xfrm flipV="1">
          <a:off x="15481300" y="6692323"/>
          <a:ext cx="838200" cy="2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113265</xdr:rowOff>
    </xdr:from>
    <xdr:ext cx="469744" cy="259045"/>
    <xdr:sp macro="" textlink="">
      <xdr:nvSpPr>
        <xdr:cNvPr id="515" name="災害復旧事業費平均値テキスト"/>
        <xdr:cNvSpPr txBox="1"/>
      </xdr:nvSpPr>
      <xdr:spPr>
        <a:xfrm>
          <a:off x="16370300" y="6628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6" name="フローチャート: 判断 515"/>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16822</xdr:rowOff>
    </xdr:from>
    <xdr:to>
      <xdr:col>81</xdr:col>
      <xdr:colOff>50800</xdr:colOff>
      <xdr:row>39</xdr:row>
      <xdr:rowOff>28122</xdr:rowOff>
    </xdr:to>
    <xdr:cxnSp macro="">
      <xdr:nvCxnSpPr>
        <xdr:cNvPr id="517" name="直線コネクタ 516"/>
        <xdr:cNvCxnSpPr/>
      </xdr:nvCxnSpPr>
      <xdr:spPr>
        <a:xfrm>
          <a:off x="14592300" y="6703372"/>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18" name="フローチャート: 判断 517"/>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15232</xdr:rowOff>
    </xdr:from>
    <xdr:ext cx="534377" cy="259045"/>
    <xdr:sp macro="" textlink="">
      <xdr:nvSpPr>
        <xdr:cNvPr id="519" name="テキスト ボックス 518"/>
        <xdr:cNvSpPr txBox="1"/>
      </xdr:nvSpPr>
      <xdr:spPr>
        <a:xfrm>
          <a:off x="15214111" y="63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29961</xdr:rowOff>
    </xdr:from>
    <xdr:to>
      <xdr:col>76</xdr:col>
      <xdr:colOff>114300</xdr:colOff>
      <xdr:row>39</xdr:row>
      <xdr:rowOff>16822</xdr:rowOff>
    </xdr:to>
    <xdr:cxnSp macro="">
      <xdr:nvCxnSpPr>
        <xdr:cNvPr id="520" name="直線コネクタ 519"/>
        <xdr:cNvCxnSpPr/>
      </xdr:nvCxnSpPr>
      <xdr:spPr>
        <a:xfrm>
          <a:off x="13703300" y="6545061"/>
          <a:ext cx="889000" cy="15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1" name="フローチャート: 判断 520"/>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79490</xdr:rowOff>
    </xdr:from>
    <xdr:ext cx="469744" cy="259045"/>
    <xdr:sp macro="" textlink="">
      <xdr:nvSpPr>
        <xdr:cNvPr id="522" name="テキスト ボックス 521"/>
        <xdr:cNvSpPr txBox="1"/>
      </xdr:nvSpPr>
      <xdr:spPr>
        <a:xfrm>
          <a:off x="14357428" y="642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29961</xdr:rowOff>
    </xdr:from>
    <xdr:to>
      <xdr:col>71</xdr:col>
      <xdr:colOff>177800</xdr:colOff>
      <xdr:row>38</xdr:row>
      <xdr:rowOff>153242</xdr:rowOff>
    </xdr:to>
    <xdr:cxnSp macro="">
      <xdr:nvCxnSpPr>
        <xdr:cNvPr id="523" name="直線コネクタ 522"/>
        <xdr:cNvCxnSpPr/>
      </xdr:nvCxnSpPr>
      <xdr:spPr>
        <a:xfrm flipV="1">
          <a:off x="12814300" y="6545061"/>
          <a:ext cx="889000" cy="12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4" name="フローチャート: 判断 523"/>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73989</xdr:rowOff>
    </xdr:from>
    <xdr:ext cx="469744" cy="259045"/>
    <xdr:sp macro="" textlink="">
      <xdr:nvSpPr>
        <xdr:cNvPr id="525" name="テキスト ボックス 524"/>
        <xdr:cNvSpPr txBox="1"/>
      </xdr:nvSpPr>
      <xdr:spPr>
        <a:xfrm>
          <a:off x="13468428" y="676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6" name="フローチャート: 判断 525"/>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111806</xdr:rowOff>
    </xdr:from>
    <xdr:ext cx="469744" cy="259045"/>
    <xdr:sp macro="" textlink="">
      <xdr:nvSpPr>
        <xdr:cNvPr id="527" name="テキスト ボックス 526"/>
        <xdr:cNvSpPr txBox="1"/>
      </xdr:nvSpPr>
      <xdr:spPr>
        <a:xfrm>
          <a:off x="12579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126423</xdr:rowOff>
    </xdr:from>
    <xdr:to>
      <xdr:col>85</xdr:col>
      <xdr:colOff>177800</xdr:colOff>
      <xdr:row>39</xdr:row>
      <xdr:rowOff>56573</xdr:rowOff>
    </xdr:to>
    <xdr:sp macro="" textlink="">
      <xdr:nvSpPr>
        <xdr:cNvPr id="533" name="楕円 532"/>
        <xdr:cNvSpPr/>
      </xdr:nvSpPr>
      <xdr:spPr>
        <a:xfrm>
          <a:off x="16268700" y="66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85800</xdr:rowOff>
    </xdr:from>
    <xdr:ext cx="469744" cy="259045"/>
    <xdr:sp macro="" textlink="">
      <xdr:nvSpPr>
        <xdr:cNvPr id="534" name="災害復旧事業費該当値テキスト"/>
        <xdr:cNvSpPr txBox="1"/>
      </xdr:nvSpPr>
      <xdr:spPr>
        <a:xfrm>
          <a:off x="16370300" y="6429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148772</xdr:rowOff>
    </xdr:from>
    <xdr:to>
      <xdr:col>81</xdr:col>
      <xdr:colOff>101600</xdr:colOff>
      <xdr:row>39</xdr:row>
      <xdr:rowOff>78922</xdr:rowOff>
    </xdr:to>
    <xdr:sp macro="" textlink="">
      <xdr:nvSpPr>
        <xdr:cNvPr id="535" name="楕円 534"/>
        <xdr:cNvSpPr/>
      </xdr:nvSpPr>
      <xdr:spPr>
        <a:xfrm>
          <a:off x="15430500" y="666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70049</xdr:rowOff>
    </xdr:from>
    <xdr:ext cx="469744" cy="259045"/>
    <xdr:sp macro="" textlink="">
      <xdr:nvSpPr>
        <xdr:cNvPr id="536" name="テキスト ボックス 535"/>
        <xdr:cNvSpPr txBox="1"/>
      </xdr:nvSpPr>
      <xdr:spPr>
        <a:xfrm>
          <a:off x="15246428"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137472</xdr:rowOff>
    </xdr:from>
    <xdr:to>
      <xdr:col>76</xdr:col>
      <xdr:colOff>165100</xdr:colOff>
      <xdr:row>39</xdr:row>
      <xdr:rowOff>67622</xdr:rowOff>
    </xdr:to>
    <xdr:sp macro="" textlink="">
      <xdr:nvSpPr>
        <xdr:cNvPr id="537" name="楕円 536"/>
        <xdr:cNvSpPr/>
      </xdr:nvSpPr>
      <xdr:spPr>
        <a:xfrm>
          <a:off x="14541500" y="66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58749</xdr:rowOff>
    </xdr:from>
    <xdr:ext cx="469744" cy="259045"/>
    <xdr:sp macro="" textlink="">
      <xdr:nvSpPr>
        <xdr:cNvPr id="538" name="テキスト ボックス 537"/>
        <xdr:cNvSpPr txBox="1"/>
      </xdr:nvSpPr>
      <xdr:spPr>
        <a:xfrm>
          <a:off x="14357428" y="67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150611</xdr:rowOff>
    </xdr:from>
    <xdr:to>
      <xdr:col>72</xdr:col>
      <xdr:colOff>38100</xdr:colOff>
      <xdr:row>38</xdr:row>
      <xdr:rowOff>80761</xdr:rowOff>
    </xdr:to>
    <xdr:sp macro="" textlink="">
      <xdr:nvSpPr>
        <xdr:cNvPr id="539" name="楕円 538"/>
        <xdr:cNvSpPr/>
      </xdr:nvSpPr>
      <xdr:spPr>
        <a:xfrm>
          <a:off x="13652500" y="649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97288</xdr:rowOff>
    </xdr:from>
    <xdr:ext cx="534377" cy="259045"/>
    <xdr:sp macro="" textlink="">
      <xdr:nvSpPr>
        <xdr:cNvPr id="540" name="テキスト ボックス 539"/>
        <xdr:cNvSpPr txBox="1"/>
      </xdr:nvSpPr>
      <xdr:spPr>
        <a:xfrm>
          <a:off x="13436111" y="626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102442</xdr:rowOff>
    </xdr:from>
    <xdr:to>
      <xdr:col>67</xdr:col>
      <xdr:colOff>101600</xdr:colOff>
      <xdr:row>39</xdr:row>
      <xdr:rowOff>32592</xdr:rowOff>
    </xdr:to>
    <xdr:sp macro="" textlink="">
      <xdr:nvSpPr>
        <xdr:cNvPr id="541" name="楕円 540"/>
        <xdr:cNvSpPr/>
      </xdr:nvSpPr>
      <xdr:spPr>
        <a:xfrm>
          <a:off x="12763500" y="66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49119</xdr:rowOff>
    </xdr:from>
    <xdr:ext cx="534377" cy="259045"/>
    <xdr:sp macro="" textlink="">
      <xdr:nvSpPr>
        <xdr:cNvPr id="542" name="テキスト ボックス 541"/>
        <xdr:cNvSpPr txBox="1"/>
      </xdr:nvSpPr>
      <xdr:spPr>
        <a:xfrm>
          <a:off x="12547111" y="639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4" name="テキスト ボックス 60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6" name="直線コネクタ 615"/>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7" name="公債費最小値テキスト"/>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18" name="直線コネクタ 617"/>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19" name="公債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0" name="直線コネクタ 619"/>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151054</xdr:rowOff>
    </xdr:from>
    <xdr:to>
      <xdr:col>85</xdr:col>
      <xdr:colOff>127000</xdr:colOff>
      <xdr:row>74</xdr:row>
      <xdr:rowOff>21907</xdr:rowOff>
    </xdr:to>
    <xdr:cxnSp macro="">
      <xdr:nvCxnSpPr>
        <xdr:cNvPr id="621" name="直線コネクタ 620"/>
        <xdr:cNvCxnSpPr/>
      </xdr:nvCxnSpPr>
      <xdr:spPr>
        <a:xfrm flipV="1">
          <a:off x="15481300" y="12666904"/>
          <a:ext cx="838200" cy="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22" name="公債費平均値テキスト"/>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3" name="フローチャート: 判断 622"/>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21907</xdr:rowOff>
    </xdr:from>
    <xdr:to>
      <xdr:col>81</xdr:col>
      <xdr:colOff>50800</xdr:colOff>
      <xdr:row>74</xdr:row>
      <xdr:rowOff>59207</xdr:rowOff>
    </xdr:to>
    <xdr:cxnSp macro="">
      <xdr:nvCxnSpPr>
        <xdr:cNvPr id="624" name="直線コネクタ 623"/>
        <xdr:cNvCxnSpPr/>
      </xdr:nvCxnSpPr>
      <xdr:spPr>
        <a:xfrm flipV="1">
          <a:off x="14592300" y="12709207"/>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5" name="フローチャート: 判断 624"/>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43235</xdr:rowOff>
    </xdr:from>
    <xdr:ext cx="534377" cy="259045"/>
    <xdr:sp macro="" textlink="">
      <xdr:nvSpPr>
        <xdr:cNvPr id="626" name="テキスト ボックス 625"/>
        <xdr:cNvSpPr txBox="1"/>
      </xdr:nvSpPr>
      <xdr:spPr>
        <a:xfrm>
          <a:off x="15214111" y="1324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59207</xdr:rowOff>
    </xdr:from>
    <xdr:to>
      <xdr:col>76</xdr:col>
      <xdr:colOff>114300</xdr:colOff>
      <xdr:row>74</xdr:row>
      <xdr:rowOff>80861</xdr:rowOff>
    </xdr:to>
    <xdr:cxnSp macro="">
      <xdr:nvCxnSpPr>
        <xdr:cNvPr id="627" name="直線コネクタ 626"/>
        <xdr:cNvCxnSpPr/>
      </xdr:nvCxnSpPr>
      <xdr:spPr>
        <a:xfrm flipV="1">
          <a:off x="13703300" y="12746507"/>
          <a:ext cx="889000" cy="2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28" name="フローチャート: 判断 627"/>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36301</xdr:rowOff>
    </xdr:from>
    <xdr:ext cx="534377" cy="259045"/>
    <xdr:sp macro="" textlink="">
      <xdr:nvSpPr>
        <xdr:cNvPr id="629" name="テキスト ボックス 628"/>
        <xdr:cNvSpPr txBox="1"/>
      </xdr:nvSpPr>
      <xdr:spPr>
        <a:xfrm>
          <a:off x="14325111" y="132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80861</xdr:rowOff>
    </xdr:from>
    <xdr:to>
      <xdr:col>71</xdr:col>
      <xdr:colOff>177800</xdr:colOff>
      <xdr:row>74</xdr:row>
      <xdr:rowOff>124130</xdr:rowOff>
    </xdr:to>
    <xdr:cxnSp macro="">
      <xdr:nvCxnSpPr>
        <xdr:cNvPr id="630" name="直線コネクタ 629"/>
        <xdr:cNvCxnSpPr/>
      </xdr:nvCxnSpPr>
      <xdr:spPr>
        <a:xfrm flipV="1">
          <a:off x="12814300" y="12768161"/>
          <a:ext cx="8890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31" name="フローチャート: 判断 630"/>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31805</xdr:rowOff>
    </xdr:from>
    <xdr:ext cx="534377" cy="259045"/>
    <xdr:sp macro="" textlink="">
      <xdr:nvSpPr>
        <xdr:cNvPr id="632" name="テキスト ボックス 631"/>
        <xdr:cNvSpPr txBox="1"/>
      </xdr:nvSpPr>
      <xdr:spPr>
        <a:xfrm>
          <a:off x="13436111" y="1323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3" name="フローチャート: 判断 632"/>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38967</xdr:rowOff>
    </xdr:from>
    <xdr:ext cx="534377" cy="259045"/>
    <xdr:sp macro="" textlink="">
      <xdr:nvSpPr>
        <xdr:cNvPr id="634" name="テキスト ボックス 633"/>
        <xdr:cNvSpPr txBox="1"/>
      </xdr:nvSpPr>
      <xdr:spPr>
        <a:xfrm>
          <a:off x="12547111" y="132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100254</xdr:rowOff>
    </xdr:from>
    <xdr:to>
      <xdr:col>85</xdr:col>
      <xdr:colOff>177800</xdr:colOff>
      <xdr:row>74</xdr:row>
      <xdr:rowOff>30404</xdr:rowOff>
    </xdr:to>
    <xdr:sp macro="" textlink="">
      <xdr:nvSpPr>
        <xdr:cNvPr id="640" name="楕円 639"/>
        <xdr:cNvSpPr/>
      </xdr:nvSpPr>
      <xdr:spPr>
        <a:xfrm>
          <a:off x="16268700" y="1261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123131</xdr:rowOff>
    </xdr:from>
    <xdr:ext cx="599010" cy="259045"/>
    <xdr:sp macro="" textlink="">
      <xdr:nvSpPr>
        <xdr:cNvPr id="641" name="公債費該当値テキスト"/>
        <xdr:cNvSpPr txBox="1"/>
      </xdr:nvSpPr>
      <xdr:spPr>
        <a:xfrm>
          <a:off x="16370300" y="1246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142557</xdr:rowOff>
    </xdr:from>
    <xdr:to>
      <xdr:col>81</xdr:col>
      <xdr:colOff>101600</xdr:colOff>
      <xdr:row>74</xdr:row>
      <xdr:rowOff>72707</xdr:rowOff>
    </xdr:to>
    <xdr:sp macro="" textlink="">
      <xdr:nvSpPr>
        <xdr:cNvPr id="642" name="楕円 641"/>
        <xdr:cNvSpPr/>
      </xdr:nvSpPr>
      <xdr:spPr>
        <a:xfrm>
          <a:off x="15430500" y="126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89234</xdr:rowOff>
    </xdr:from>
    <xdr:ext cx="534377" cy="259045"/>
    <xdr:sp macro="" textlink="">
      <xdr:nvSpPr>
        <xdr:cNvPr id="643" name="テキスト ボックス 642"/>
        <xdr:cNvSpPr txBox="1"/>
      </xdr:nvSpPr>
      <xdr:spPr>
        <a:xfrm>
          <a:off x="15214111" y="124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8407</xdr:rowOff>
    </xdr:from>
    <xdr:to>
      <xdr:col>76</xdr:col>
      <xdr:colOff>165100</xdr:colOff>
      <xdr:row>74</xdr:row>
      <xdr:rowOff>110007</xdr:rowOff>
    </xdr:to>
    <xdr:sp macro="" textlink="">
      <xdr:nvSpPr>
        <xdr:cNvPr id="644" name="楕円 643"/>
        <xdr:cNvSpPr/>
      </xdr:nvSpPr>
      <xdr:spPr>
        <a:xfrm>
          <a:off x="14541500" y="126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126534</xdr:rowOff>
    </xdr:from>
    <xdr:ext cx="534377" cy="259045"/>
    <xdr:sp macro="" textlink="">
      <xdr:nvSpPr>
        <xdr:cNvPr id="645" name="テキスト ボックス 644"/>
        <xdr:cNvSpPr txBox="1"/>
      </xdr:nvSpPr>
      <xdr:spPr>
        <a:xfrm>
          <a:off x="14325111" y="1247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30061</xdr:rowOff>
    </xdr:from>
    <xdr:to>
      <xdr:col>72</xdr:col>
      <xdr:colOff>38100</xdr:colOff>
      <xdr:row>74</xdr:row>
      <xdr:rowOff>131661</xdr:rowOff>
    </xdr:to>
    <xdr:sp macro="" textlink="">
      <xdr:nvSpPr>
        <xdr:cNvPr id="646" name="楕円 645"/>
        <xdr:cNvSpPr/>
      </xdr:nvSpPr>
      <xdr:spPr>
        <a:xfrm>
          <a:off x="13652500" y="1271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148188</xdr:rowOff>
    </xdr:from>
    <xdr:ext cx="534377" cy="259045"/>
    <xdr:sp macro="" textlink="">
      <xdr:nvSpPr>
        <xdr:cNvPr id="647" name="テキスト ボックス 646"/>
        <xdr:cNvSpPr txBox="1"/>
      </xdr:nvSpPr>
      <xdr:spPr>
        <a:xfrm>
          <a:off x="13436111" y="1249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73330</xdr:rowOff>
    </xdr:from>
    <xdr:to>
      <xdr:col>67</xdr:col>
      <xdr:colOff>101600</xdr:colOff>
      <xdr:row>75</xdr:row>
      <xdr:rowOff>3480</xdr:rowOff>
    </xdr:to>
    <xdr:sp macro="" textlink="">
      <xdr:nvSpPr>
        <xdr:cNvPr id="648" name="楕円 647"/>
        <xdr:cNvSpPr/>
      </xdr:nvSpPr>
      <xdr:spPr>
        <a:xfrm>
          <a:off x="12763500" y="127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20007</xdr:rowOff>
    </xdr:from>
    <xdr:ext cx="534377" cy="259045"/>
    <xdr:sp macro="" textlink="">
      <xdr:nvSpPr>
        <xdr:cNvPr id="649" name="テキスト ボックス 648"/>
        <xdr:cNvSpPr txBox="1"/>
      </xdr:nvSpPr>
      <xdr:spPr>
        <a:xfrm>
          <a:off x="12547111" y="1253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69" name="直線コネクタ 668"/>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0" name="積立金最小値テキスト"/>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1" name="直線コネクタ 670"/>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2" name="積立金最大値テキスト"/>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3" name="直線コネクタ 672"/>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76270</xdr:rowOff>
    </xdr:from>
    <xdr:to>
      <xdr:col>85</xdr:col>
      <xdr:colOff>127000</xdr:colOff>
      <xdr:row>97</xdr:row>
      <xdr:rowOff>72024</xdr:rowOff>
    </xdr:to>
    <xdr:cxnSp macro="">
      <xdr:nvCxnSpPr>
        <xdr:cNvPr id="674" name="直線コネクタ 673"/>
        <xdr:cNvCxnSpPr/>
      </xdr:nvCxnSpPr>
      <xdr:spPr>
        <a:xfrm flipV="1">
          <a:off x="15481300" y="16364020"/>
          <a:ext cx="838200" cy="33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87827</xdr:rowOff>
    </xdr:from>
    <xdr:ext cx="534377" cy="259045"/>
    <xdr:sp macro="" textlink="">
      <xdr:nvSpPr>
        <xdr:cNvPr id="675" name="積立金平均値テキスト"/>
        <xdr:cNvSpPr txBox="1"/>
      </xdr:nvSpPr>
      <xdr:spPr>
        <a:xfrm>
          <a:off x="16370300" y="1654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6" name="フローチャート: 判断 675"/>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980</xdr:rowOff>
    </xdr:from>
    <xdr:to>
      <xdr:col>81</xdr:col>
      <xdr:colOff>50800</xdr:colOff>
      <xdr:row>97</xdr:row>
      <xdr:rowOff>72024</xdr:rowOff>
    </xdr:to>
    <xdr:cxnSp macro="">
      <xdr:nvCxnSpPr>
        <xdr:cNvPr id="677" name="直線コネクタ 676"/>
        <xdr:cNvCxnSpPr/>
      </xdr:nvCxnSpPr>
      <xdr:spPr>
        <a:xfrm>
          <a:off x="14592300" y="16631630"/>
          <a:ext cx="889000" cy="7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78" name="フローチャート: 判断 677"/>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95997</xdr:rowOff>
    </xdr:from>
    <xdr:ext cx="534377" cy="259045"/>
    <xdr:sp macro="" textlink="">
      <xdr:nvSpPr>
        <xdr:cNvPr id="679" name="テキスト ボックス 678"/>
        <xdr:cNvSpPr txBox="1"/>
      </xdr:nvSpPr>
      <xdr:spPr>
        <a:xfrm>
          <a:off x="15214111" y="163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980</xdr:rowOff>
    </xdr:from>
    <xdr:to>
      <xdr:col>76</xdr:col>
      <xdr:colOff>114300</xdr:colOff>
      <xdr:row>97</xdr:row>
      <xdr:rowOff>11959</xdr:rowOff>
    </xdr:to>
    <xdr:cxnSp macro="">
      <xdr:nvCxnSpPr>
        <xdr:cNvPr id="680" name="直線コネクタ 679"/>
        <xdr:cNvCxnSpPr/>
      </xdr:nvCxnSpPr>
      <xdr:spPr>
        <a:xfrm flipV="1">
          <a:off x="13703300" y="16631630"/>
          <a:ext cx="889000" cy="1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1" name="フローチャート: 判断 680"/>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116842</xdr:rowOff>
    </xdr:from>
    <xdr:ext cx="534377" cy="259045"/>
    <xdr:sp macro="" textlink="">
      <xdr:nvSpPr>
        <xdr:cNvPr id="682" name="テキスト ボックス 681"/>
        <xdr:cNvSpPr txBox="1"/>
      </xdr:nvSpPr>
      <xdr:spPr>
        <a:xfrm>
          <a:off x="14325111" y="1674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11959</xdr:rowOff>
    </xdr:from>
    <xdr:to>
      <xdr:col>71</xdr:col>
      <xdr:colOff>177800</xdr:colOff>
      <xdr:row>97</xdr:row>
      <xdr:rowOff>26508</xdr:rowOff>
    </xdr:to>
    <xdr:cxnSp macro="">
      <xdr:nvCxnSpPr>
        <xdr:cNvPr id="683" name="直線コネクタ 682"/>
        <xdr:cNvCxnSpPr/>
      </xdr:nvCxnSpPr>
      <xdr:spPr>
        <a:xfrm flipV="1">
          <a:off x="12814300" y="16642609"/>
          <a:ext cx="889000" cy="1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4" name="フローチャート: 判断 683"/>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132918</xdr:rowOff>
    </xdr:from>
    <xdr:ext cx="534377" cy="259045"/>
    <xdr:sp macro="" textlink="">
      <xdr:nvSpPr>
        <xdr:cNvPr id="685" name="テキスト ボックス 684"/>
        <xdr:cNvSpPr txBox="1"/>
      </xdr:nvSpPr>
      <xdr:spPr>
        <a:xfrm>
          <a:off x="13436111" y="167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6" name="フローチャート: 判断 685"/>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152588</xdr:rowOff>
    </xdr:from>
    <xdr:ext cx="534377" cy="259045"/>
    <xdr:sp macro="" textlink="">
      <xdr:nvSpPr>
        <xdr:cNvPr id="687" name="テキスト ボックス 686"/>
        <xdr:cNvSpPr txBox="1"/>
      </xdr:nvSpPr>
      <xdr:spPr>
        <a:xfrm>
          <a:off x="12547111" y="167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25470</xdr:rowOff>
    </xdr:from>
    <xdr:to>
      <xdr:col>85</xdr:col>
      <xdr:colOff>177800</xdr:colOff>
      <xdr:row>95</xdr:row>
      <xdr:rowOff>127070</xdr:rowOff>
    </xdr:to>
    <xdr:sp macro="" textlink="">
      <xdr:nvSpPr>
        <xdr:cNvPr id="693" name="楕円 692"/>
        <xdr:cNvSpPr/>
      </xdr:nvSpPr>
      <xdr:spPr>
        <a:xfrm>
          <a:off x="16268700" y="163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48347</xdr:rowOff>
    </xdr:from>
    <xdr:ext cx="534377" cy="259045"/>
    <xdr:sp macro="" textlink="">
      <xdr:nvSpPr>
        <xdr:cNvPr id="694" name="積立金該当値テキスト"/>
        <xdr:cNvSpPr txBox="1"/>
      </xdr:nvSpPr>
      <xdr:spPr>
        <a:xfrm>
          <a:off x="16370300" y="1616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21224</xdr:rowOff>
    </xdr:from>
    <xdr:to>
      <xdr:col>81</xdr:col>
      <xdr:colOff>101600</xdr:colOff>
      <xdr:row>97</xdr:row>
      <xdr:rowOff>122824</xdr:rowOff>
    </xdr:to>
    <xdr:sp macro="" textlink="">
      <xdr:nvSpPr>
        <xdr:cNvPr id="695" name="楕円 694"/>
        <xdr:cNvSpPr/>
      </xdr:nvSpPr>
      <xdr:spPr>
        <a:xfrm>
          <a:off x="15430500" y="1665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113951</xdr:rowOff>
    </xdr:from>
    <xdr:ext cx="534377" cy="259045"/>
    <xdr:sp macro="" textlink="">
      <xdr:nvSpPr>
        <xdr:cNvPr id="696" name="テキスト ボックス 695"/>
        <xdr:cNvSpPr txBox="1"/>
      </xdr:nvSpPr>
      <xdr:spPr>
        <a:xfrm>
          <a:off x="15214111" y="1674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121630</xdr:rowOff>
    </xdr:from>
    <xdr:to>
      <xdr:col>76</xdr:col>
      <xdr:colOff>165100</xdr:colOff>
      <xdr:row>97</xdr:row>
      <xdr:rowOff>51780</xdr:rowOff>
    </xdr:to>
    <xdr:sp macro="" textlink="">
      <xdr:nvSpPr>
        <xdr:cNvPr id="697" name="楕円 696"/>
        <xdr:cNvSpPr/>
      </xdr:nvSpPr>
      <xdr:spPr>
        <a:xfrm>
          <a:off x="14541500" y="165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68307</xdr:rowOff>
    </xdr:from>
    <xdr:ext cx="534377" cy="259045"/>
    <xdr:sp macro="" textlink="">
      <xdr:nvSpPr>
        <xdr:cNvPr id="698" name="テキスト ボックス 697"/>
        <xdr:cNvSpPr txBox="1"/>
      </xdr:nvSpPr>
      <xdr:spPr>
        <a:xfrm>
          <a:off x="14325111" y="163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132609</xdr:rowOff>
    </xdr:from>
    <xdr:to>
      <xdr:col>72</xdr:col>
      <xdr:colOff>38100</xdr:colOff>
      <xdr:row>97</xdr:row>
      <xdr:rowOff>62759</xdr:rowOff>
    </xdr:to>
    <xdr:sp macro="" textlink="">
      <xdr:nvSpPr>
        <xdr:cNvPr id="699" name="楕円 698"/>
        <xdr:cNvSpPr/>
      </xdr:nvSpPr>
      <xdr:spPr>
        <a:xfrm>
          <a:off x="13652500" y="165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79286</xdr:rowOff>
    </xdr:from>
    <xdr:ext cx="534377" cy="259045"/>
    <xdr:sp macro="" textlink="">
      <xdr:nvSpPr>
        <xdr:cNvPr id="700" name="テキスト ボックス 699"/>
        <xdr:cNvSpPr txBox="1"/>
      </xdr:nvSpPr>
      <xdr:spPr>
        <a:xfrm>
          <a:off x="13436111" y="1636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147158</xdr:rowOff>
    </xdr:from>
    <xdr:to>
      <xdr:col>67</xdr:col>
      <xdr:colOff>101600</xdr:colOff>
      <xdr:row>97</xdr:row>
      <xdr:rowOff>77308</xdr:rowOff>
    </xdr:to>
    <xdr:sp macro="" textlink="">
      <xdr:nvSpPr>
        <xdr:cNvPr id="701" name="楕円 700"/>
        <xdr:cNvSpPr/>
      </xdr:nvSpPr>
      <xdr:spPr>
        <a:xfrm>
          <a:off x="12763500" y="1660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93835</xdr:rowOff>
    </xdr:from>
    <xdr:ext cx="534377" cy="259045"/>
    <xdr:sp macro="" textlink="">
      <xdr:nvSpPr>
        <xdr:cNvPr id="702" name="テキスト ボックス 701"/>
        <xdr:cNvSpPr txBox="1"/>
      </xdr:nvSpPr>
      <xdr:spPr>
        <a:xfrm>
          <a:off x="12547111" y="1638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6" name="直線コネクタ 725"/>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29" name="投資及び出資金最大値テキスト"/>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0" name="直線コネクタ 729"/>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97486</xdr:rowOff>
    </xdr:from>
    <xdr:to>
      <xdr:col>116</xdr:col>
      <xdr:colOff>63500</xdr:colOff>
      <xdr:row>38</xdr:row>
      <xdr:rowOff>138747</xdr:rowOff>
    </xdr:to>
    <xdr:cxnSp macro="">
      <xdr:nvCxnSpPr>
        <xdr:cNvPr id="731" name="直線コネクタ 730"/>
        <xdr:cNvCxnSpPr/>
      </xdr:nvCxnSpPr>
      <xdr:spPr>
        <a:xfrm flipV="1">
          <a:off x="21323300" y="6612586"/>
          <a:ext cx="83820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2" name="投資及び出資金平均値テキスト"/>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3" name="フローチャート: 判断 732"/>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138747</xdr:rowOff>
    </xdr:from>
    <xdr:to>
      <xdr:col>111</xdr:col>
      <xdr:colOff>177800</xdr:colOff>
      <xdr:row>38</xdr:row>
      <xdr:rowOff>145111</xdr:rowOff>
    </xdr:to>
    <xdr:cxnSp macro="">
      <xdr:nvCxnSpPr>
        <xdr:cNvPr id="734" name="直線コネクタ 733"/>
        <xdr:cNvCxnSpPr/>
      </xdr:nvCxnSpPr>
      <xdr:spPr>
        <a:xfrm flipV="1">
          <a:off x="20434300" y="6653847"/>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5" name="フローチャート: 判断 734"/>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121416</xdr:rowOff>
    </xdr:from>
    <xdr:ext cx="469744" cy="259045"/>
    <xdr:sp macro="" textlink="">
      <xdr:nvSpPr>
        <xdr:cNvPr id="736" name="テキスト ボックス 735"/>
        <xdr:cNvSpPr txBox="1"/>
      </xdr:nvSpPr>
      <xdr:spPr>
        <a:xfrm>
          <a:off x="21088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145111</xdr:rowOff>
    </xdr:from>
    <xdr:to>
      <xdr:col>107</xdr:col>
      <xdr:colOff>50800</xdr:colOff>
      <xdr:row>38</xdr:row>
      <xdr:rowOff>147892</xdr:rowOff>
    </xdr:to>
    <xdr:cxnSp macro="">
      <xdr:nvCxnSpPr>
        <xdr:cNvPr id="737" name="直線コネクタ 736"/>
        <xdr:cNvCxnSpPr/>
      </xdr:nvCxnSpPr>
      <xdr:spPr>
        <a:xfrm flipV="1">
          <a:off x="19545300" y="6660211"/>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38" name="フローチャート: 判断 737"/>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39" name="テキスト ボックス 738"/>
        <xdr:cNvSpPr txBox="1"/>
      </xdr:nvSpPr>
      <xdr:spPr>
        <a:xfrm>
          <a:off x="20199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97828</xdr:rowOff>
    </xdr:from>
    <xdr:to>
      <xdr:col>102</xdr:col>
      <xdr:colOff>114300</xdr:colOff>
      <xdr:row>38</xdr:row>
      <xdr:rowOff>147892</xdr:rowOff>
    </xdr:to>
    <xdr:cxnSp macro="">
      <xdr:nvCxnSpPr>
        <xdr:cNvPr id="740" name="直線コネクタ 739"/>
        <xdr:cNvCxnSpPr/>
      </xdr:nvCxnSpPr>
      <xdr:spPr>
        <a:xfrm>
          <a:off x="18656300" y="6270028"/>
          <a:ext cx="889000" cy="3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1" name="フローチャート: 判断 740"/>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42" name="テキスト ボックス 741"/>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3" name="フローチャート: 判断 742"/>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120896</xdr:rowOff>
    </xdr:from>
    <xdr:ext cx="469744" cy="259045"/>
    <xdr:sp macro="" textlink="">
      <xdr:nvSpPr>
        <xdr:cNvPr id="744" name="テキスト ボックス 743"/>
        <xdr:cNvSpPr txBox="1"/>
      </xdr:nvSpPr>
      <xdr:spPr>
        <a:xfrm>
          <a:off x="18421428" y="66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46686</xdr:rowOff>
    </xdr:from>
    <xdr:to>
      <xdr:col>116</xdr:col>
      <xdr:colOff>114300</xdr:colOff>
      <xdr:row>38</xdr:row>
      <xdr:rowOff>148286</xdr:rowOff>
    </xdr:to>
    <xdr:sp macro="" textlink="">
      <xdr:nvSpPr>
        <xdr:cNvPr id="750" name="楕円 749"/>
        <xdr:cNvSpPr/>
      </xdr:nvSpPr>
      <xdr:spPr>
        <a:xfrm>
          <a:off x="22110700" y="65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2063</xdr:rowOff>
    </xdr:from>
    <xdr:ext cx="469744" cy="259045"/>
    <xdr:sp macro="" textlink="">
      <xdr:nvSpPr>
        <xdr:cNvPr id="751" name="投資及び出資金該当値テキスト"/>
        <xdr:cNvSpPr txBox="1"/>
      </xdr:nvSpPr>
      <xdr:spPr>
        <a:xfrm>
          <a:off x="22212300" y="651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87947</xdr:rowOff>
    </xdr:from>
    <xdr:to>
      <xdr:col>112</xdr:col>
      <xdr:colOff>38100</xdr:colOff>
      <xdr:row>39</xdr:row>
      <xdr:rowOff>18097</xdr:rowOff>
    </xdr:to>
    <xdr:sp macro="" textlink="">
      <xdr:nvSpPr>
        <xdr:cNvPr id="752" name="楕円 751"/>
        <xdr:cNvSpPr/>
      </xdr:nvSpPr>
      <xdr:spPr>
        <a:xfrm>
          <a:off x="21272500" y="66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9224</xdr:rowOff>
    </xdr:from>
    <xdr:ext cx="469744" cy="259045"/>
    <xdr:sp macro="" textlink="">
      <xdr:nvSpPr>
        <xdr:cNvPr id="753" name="テキスト ボックス 752"/>
        <xdr:cNvSpPr txBox="1"/>
      </xdr:nvSpPr>
      <xdr:spPr>
        <a:xfrm>
          <a:off x="21088428" y="669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94311</xdr:rowOff>
    </xdr:from>
    <xdr:to>
      <xdr:col>107</xdr:col>
      <xdr:colOff>101600</xdr:colOff>
      <xdr:row>39</xdr:row>
      <xdr:rowOff>24461</xdr:rowOff>
    </xdr:to>
    <xdr:sp macro="" textlink="">
      <xdr:nvSpPr>
        <xdr:cNvPr id="754" name="楕円 753"/>
        <xdr:cNvSpPr/>
      </xdr:nvSpPr>
      <xdr:spPr>
        <a:xfrm>
          <a:off x="20383500" y="66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15588</xdr:rowOff>
    </xdr:from>
    <xdr:ext cx="469744" cy="259045"/>
    <xdr:sp macro="" textlink="">
      <xdr:nvSpPr>
        <xdr:cNvPr id="755" name="テキスト ボックス 754"/>
        <xdr:cNvSpPr txBox="1"/>
      </xdr:nvSpPr>
      <xdr:spPr>
        <a:xfrm>
          <a:off x="20199428" y="670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97092</xdr:rowOff>
    </xdr:from>
    <xdr:to>
      <xdr:col>102</xdr:col>
      <xdr:colOff>165100</xdr:colOff>
      <xdr:row>39</xdr:row>
      <xdr:rowOff>27242</xdr:rowOff>
    </xdr:to>
    <xdr:sp macro="" textlink="">
      <xdr:nvSpPr>
        <xdr:cNvPr id="756" name="楕円 755"/>
        <xdr:cNvSpPr/>
      </xdr:nvSpPr>
      <xdr:spPr>
        <a:xfrm>
          <a:off x="19494500" y="66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18369</xdr:rowOff>
    </xdr:from>
    <xdr:ext cx="469744" cy="259045"/>
    <xdr:sp macro="" textlink="">
      <xdr:nvSpPr>
        <xdr:cNvPr id="757" name="テキスト ボックス 756"/>
        <xdr:cNvSpPr txBox="1"/>
      </xdr:nvSpPr>
      <xdr:spPr>
        <a:xfrm>
          <a:off x="19310428" y="67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47028</xdr:rowOff>
    </xdr:from>
    <xdr:to>
      <xdr:col>98</xdr:col>
      <xdr:colOff>38100</xdr:colOff>
      <xdr:row>36</xdr:row>
      <xdr:rowOff>148628</xdr:rowOff>
    </xdr:to>
    <xdr:sp macro="" textlink="">
      <xdr:nvSpPr>
        <xdr:cNvPr id="758" name="楕円 757"/>
        <xdr:cNvSpPr/>
      </xdr:nvSpPr>
      <xdr:spPr>
        <a:xfrm>
          <a:off x="18605500" y="62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165155</xdr:rowOff>
    </xdr:from>
    <xdr:ext cx="534377" cy="259045"/>
    <xdr:sp macro="" textlink="">
      <xdr:nvSpPr>
        <xdr:cNvPr id="759" name="テキスト ボックス 758"/>
        <xdr:cNvSpPr txBox="1"/>
      </xdr:nvSpPr>
      <xdr:spPr>
        <a:xfrm>
          <a:off x="18389111" y="599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3" name="直線コネクタ 782"/>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6" name="貸付金最大値テキスト"/>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7" name="直線コネクタ 786"/>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145186</xdr:rowOff>
    </xdr:from>
    <xdr:to>
      <xdr:col>116</xdr:col>
      <xdr:colOff>63500</xdr:colOff>
      <xdr:row>59</xdr:row>
      <xdr:rowOff>19018</xdr:rowOff>
    </xdr:to>
    <xdr:cxnSp macro="">
      <xdr:nvCxnSpPr>
        <xdr:cNvPr id="788" name="直線コネクタ 787"/>
        <xdr:cNvCxnSpPr/>
      </xdr:nvCxnSpPr>
      <xdr:spPr>
        <a:xfrm>
          <a:off x="21323300" y="10089286"/>
          <a:ext cx="838200" cy="4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89" name="貸付金平均値テキスト"/>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0" name="フローチャート: 判断 789"/>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145186</xdr:rowOff>
    </xdr:from>
    <xdr:to>
      <xdr:col>111</xdr:col>
      <xdr:colOff>177800</xdr:colOff>
      <xdr:row>59</xdr:row>
      <xdr:rowOff>17494</xdr:rowOff>
    </xdr:to>
    <xdr:cxnSp macro="">
      <xdr:nvCxnSpPr>
        <xdr:cNvPr id="791" name="直線コネクタ 790"/>
        <xdr:cNvCxnSpPr/>
      </xdr:nvCxnSpPr>
      <xdr:spPr>
        <a:xfrm flipV="1">
          <a:off x="20434300" y="10089286"/>
          <a:ext cx="889000" cy="4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2" name="フローチャート: 判断 791"/>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149668</xdr:rowOff>
    </xdr:from>
    <xdr:ext cx="469744" cy="259045"/>
    <xdr:sp macro="" textlink="">
      <xdr:nvSpPr>
        <xdr:cNvPr id="793" name="テキスト ボックス 792"/>
        <xdr:cNvSpPr txBox="1"/>
      </xdr:nvSpPr>
      <xdr:spPr>
        <a:xfrm>
          <a:off x="21088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16199</xdr:rowOff>
    </xdr:from>
    <xdr:to>
      <xdr:col>107</xdr:col>
      <xdr:colOff>50800</xdr:colOff>
      <xdr:row>59</xdr:row>
      <xdr:rowOff>17494</xdr:rowOff>
    </xdr:to>
    <xdr:cxnSp macro="">
      <xdr:nvCxnSpPr>
        <xdr:cNvPr id="794" name="直線コネクタ 793"/>
        <xdr:cNvCxnSpPr/>
      </xdr:nvCxnSpPr>
      <xdr:spPr>
        <a:xfrm>
          <a:off x="19545300" y="10131749"/>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5" name="フローチャート: 判断 794"/>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796" name="テキスト ボックス 795"/>
        <xdr:cNvSpPr txBox="1"/>
      </xdr:nvSpPr>
      <xdr:spPr>
        <a:xfrm>
          <a:off x="20199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58109</xdr:rowOff>
    </xdr:from>
    <xdr:to>
      <xdr:col>102</xdr:col>
      <xdr:colOff>114300</xdr:colOff>
      <xdr:row>59</xdr:row>
      <xdr:rowOff>16199</xdr:rowOff>
    </xdr:to>
    <xdr:cxnSp macro="">
      <xdr:nvCxnSpPr>
        <xdr:cNvPr id="797" name="直線コネクタ 796"/>
        <xdr:cNvCxnSpPr/>
      </xdr:nvCxnSpPr>
      <xdr:spPr>
        <a:xfrm>
          <a:off x="18656300" y="10002209"/>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798" name="フローチャート: 判断 797"/>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19613</xdr:rowOff>
    </xdr:from>
    <xdr:ext cx="469744" cy="259045"/>
    <xdr:sp macro="" textlink="">
      <xdr:nvSpPr>
        <xdr:cNvPr id="799" name="テキスト ボックス 798"/>
        <xdr:cNvSpPr txBox="1"/>
      </xdr:nvSpPr>
      <xdr:spPr>
        <a:xfrm>
          <a:off x="19310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0" name="フローチャート: 判断 799"/>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150995</xdr:rowOff>
    </xdr:from>
    <xdr:ext cx="469744" cy="259045"/>
    <xdr:sp macro="" textlink="">
      <xdr:nvSpPr>
        <xdr:cNvPr id="801" name="テキスト ボックス 800"/>
        <xdr:cNvSpPr txBox="1"/>
      </xdr:nvSpPr>
      <xdr:spPr>
        <a:xfrm>
          <a:off x="18421428" y="1009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139668</xdr:rowOff>
    </xdr:from>
    <xdr:to>
      <xdr:col>116</xdr:col>
      <xdr:colOff>114300</xdr:colOff>
      <xdr:row>59</xdr:row>
      <xdr:rowOff>69818</xdr:rowOff>
    </xdr:to>
    <xdr:sp macro="" textlink="">
      <xdr:nvSpPr>
        <xdr:cNvPr id="807" name="楕円 806"/>
        <xdr:cNvSpPr/>
      </xdr:nvSpPr>
      <xdr:spPr>
        <a:xfrm>
          <a:off x="22110700" y="1008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54595</xdr:rowOff>
    </xdr:from>
    <xdr:ext cx="469744" cy="259045"/>
    <xdr:sp macro="" textlink="">
      <xdr:nvSpPr>
        <xdr:cNvPr id="808" name="貸付金該当値テキスト"/>
        <xdr:cNvSpPr txBox="1"/>
      </xdr:nvSpPr>
      <xdr:spPr>
        <a:xfrm>
          <a:off x="22212300" y="999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94386</xdr:rowOff>
    </xdr:from>
    <xdr:to>
      <xdr:col>112</xdr:col>
      <xdr:colOff>38100</xdr:colOff>
      <xdr:row>59</xdr:row>
      <xdr:rowOff>24536</xdr:rowOff>
    </xdr:to>
    <xdr:sp macro="" textlink="">
      <xdr:nvSpPr>
        <xdr:cNvPr id="809" name="楕円 808"/>
        <xdr:cNvSpPr/>
      </xdr:nvSpPr>
      <xdr:spPr>
        <a:xfrm>
          <a:off x="21272500" y="100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15663</xdr:rowOff>
    </xdr:from>
    <xdr:ext cx="469744" cy="259045"/>
    <xdr:sp macro="" textlink="">
      <xdr:nvSpPr>
        <xdr:cNvPr id="810" name="テキスト ボックス 809"/>
        <xdr:cNvSpPr txBox="1"/>
      </xdr:nvSpPr>
      <xdr:spPr>
        <a:xfrm>
          <a:off x="21088428" y="101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138144</xdr:rowOff>
    </xdr:from>
    <xdr:to>
      <xdr:col>107</xdr:col>
      <xdr:colOff>101600</xdr:colOff>
      <xdr:row>59</xdr:row>
      <xdr:rowOff>68294</xdr:rowOff>
    </xdr:to>
    <xdr:sp macro="" textlink="">
      <xdr:nvSpPr>
        <xdr:cNvPr id="811" name="楕円 810"/>
        <xdr:cNvSpPr/>
      </xdr:nvSpPr>
      <xdr:spPr>
        <a:xfrm>
          <a:off x="20383500" y="100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59421</xdr:rowOff>
    </xdr:from>
    <xdr:ext cx="469744" cy="259045"/>
    <xdr:sp macro="" textlink="">
      <xdr:nvSpPr>
        <xdr:cNvPr id="812" name="テキスト ボックス 811"/>
        <xdr:cNvSpPr txBox="1"/>
      </xdr:nvSpPr>
      <xdr:spPr>
        <a:xfrm>
          <a:off x="20199428" y="1017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136849</xdr:rowOff>
    </xdr:from>
    <xdr:to>
      <xdr:col>102</xdr:col>
      <xdr:colOff>165100</xdr:colOff>
      <xdr:row>59</xdr:row>
      <xdr:rowOff>66999</xdr:rowOff>
    </xdr:to>
    <xdr:sp macro="" textlink="">
      <xdr:nvSpPr>
        <xdr:cNvPr id="813" name="楕円 812"/>
        <xdr:cNvSpPr/>
      </xdr:nvSpPr>
      <xdr:spPr>
        <a:xfrm>
          <a:off x="19494500" y="100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58126</xdr:rowOff>
    </xdr:from>
    <xdr:ext cx="469744" cy="259045"/>
    <xdr:sp macro="" textlink="">
      <xdr:nvSpPr>
        <xdr:cNvPr id="814" name="テキスト ボックス 813"/>
        <xdr:cNvSpPr txBox="1"/>
      </xdr:nvSpPr>
      <xdr:spPr>
        <a:xfrm>
          <a:off x="19310428" y="101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7309</xdr:rowOff>
    </xdr:from>
    <xdr:to>
      <xdr:col>98</xdr:col>
      <xdr:colOff>38100</xdr:colOff>
      <xdr:row>58</xdr:row>
      <xdr:rowOff>108909</xdr:rowOff>
    </xdr:to>
    <xdr:sp macro="" textlink="">
      <xdr:nvSpPr>
        <xdr:cNvPr id="815" name="楕円 814"/>
        <xdr:cNvSpPr/>
      </xdr:nvSpPr>
      <xdr:spPr>
        <a:xfrm>
          <a:off x="18605500" y="995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125436</xdr:rowOff>
    </xdr:from>
    <xdr:ext cx="469744" cy="259045"/>
    <xdr:sp macro="" textlink="">
      <xdr:nvSpPr>
        <xdr:cNvPr id="816" name="テキスト ボックス 815"/>
        <xdr:cNvSpPr txBox="1"/>
      </xdr:nvSpPr>
      <xdr:spPr>
        <a:xfrm>
          <a:off x="18421428" y="972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1" name="直線コネクタ 840"/>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2" name="繰出金最小値テキスト"/>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3" name="直線コネクタ 842"/>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4" name="繰出金最大値テキスト"/>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5" name="直線コネクタ 844"/>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53263</xdr:rowOff>
    </xdr:from>
    <xdr:to>
      <xdr:col>116</xdr:col>
      <xdr:colOff>63500</xdr:colOff>
      <xdr:row>77</xdr:row>
      <xdr:rowOff>73583</xdr:rowOff>
    </xdr:to>
    <xdr:cxnSp macro="">
      <xdr:nvCxnSpPr>
        <xdr:cNvPr id="846" name="直線コネクタ 845"/>
        <xdr:cNvCxnSpPr/>
      </xdr:nvCxnSpPr>
      <xdr:spPr>
        <a:xfrm>
          <a:off x="21323300" y="13254913"/>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47" name="繰出金平均値テキスト"/>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48" name="フローチャート: 判断 847"/>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152691</xdr:rowOff>
    </xdr:from>
    <xdr:to>
      <xdr:col>111</xdr:col>
      <xdr:colOff>177800</xdr:colOff>
      <xdr:row>77</xdr:row>
      <xdr:rowOff>53263</xdr:rowOff>
    </xdr:to>
    <xdr:cxnSp macro="">
      <xdr:nvCxnSpPr>
        <xdr:cNvPr id="849" name="直線コネクタ 848"/>
        <xdr:cNvCxnSpPr/>
      </xdr:nvCxnSpPr>
      <xdr:spPr>
        <a:xfrm>
          <a:off x="20434300" y="13011441"/>
          <a:ext cx="889000" cy="2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0" name="フローチャート: 判断 849"/>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144860</xdr:rowOff>
    </xdr:from>
    <xdr:ext cx="534377" cy="259045"/>
    <xdr:sp macro="" textlink="">
      <xdr:nvSpPr>
        <xdr:cNvPr id="851" name="テキスト ボックス 850"/>
        <xdr:cNvSpPr txBox="1"/>
      </xdr:nvSpPr>
      <xdr:spPr>
        <a:xfrm>
          <a:off x="21056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152691</xdr:rowOff>
    </xdr:from>
    <xdr:to>
      <xdr:col>107</xdr:col>
      <xdr:colOff>50800</xdr:colOff>
      <xdr:row>76</xdr:row>
      <xdr:rowOff>41872</xdr:rowOff>
    </xdr:to>
    <xdr:cxnSp macro="">
      <xdr:nvCxnSpPr>
        <xdr:cNvPr id="852" name="直線コネクタ 851"/>
        <xdr:cNvCxnSpPr/>
      </xdr:nvCxnSpPr>
      <xdr:spPr>
        <a:xfrm flipV="1">
          <a:off x="19545300" y="13011441"/>
          <a:ext cx="889000" cy="6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3" name="フローチャート: 判断 852"/>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69321</xdr:rowOff>
    </xdr:from>
    <xdr:ext cx="534377" cy="259045"/>
    <xdr:sp macro="" textlink="">
      <xdr:nvSpPr>
        <xdr:cNvPr id="854" name="テキスト ボックス 853"/>
        <xdr:cNvSpPr txBox="1"/>
      </xdr:nvSpPr>
      <xdr:spPr>
        <a:xfrm>
          <a:off x="20167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41872</xdr:rowOff>
    </xdr:from>
    <xdr:to>
      <xdr:col>102</xdr:col>
      <xdr:colOff>114300</xdr:colOff>
      <xdr:row>76</xdr:row>
      <xdr:rowOff>55550</xdr:rowOff>
    </xdr:to>
    <xdr:cxnSp macro="">
      <xdr:nvCxnSpPr>
        <xdr:cNvPr id="855" name="直線コネクタ 854"/>
        <xdr:cNvCxnSpPr/>
      </xdr:nvCxnSpPr>
      <xdr:spPr>
        <a:xfrm flipV="1">
          <a:off x="18656300" y="13072072"/>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6" name="フローチャート: 判断 855"/>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59275</xdr:rowOff>
    </xdr:from>
    <xdr:ext cx="534377" cy="259045"/>
    <xdr:sp macro="" textlink="">
      <xdr:nvSpPr>
        <xdr:cNvPr id="857" name="テキスト ボックス 856"/>
        <xdr:cNvSpPr txBox="1"/>
      </xdr:nvSpPr>
      <xdr:spPr>
        <a:xfrm>
          <a:off x="19278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58" name="フローチャート: 判断 857"/>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46702</xdr:rowOff>
    </xdr:from>
    <xdr:ext cx="534377" cy="259045"/>
    <xdr:sp macro="" textlink="">
      <xdr:nvSpPr>
        <xdr:cNvPr id="859" name="テキスト ボックス 858"/>
        <xdr:cNvSpPr txBox="1"/>
      </xdr:nvSpPr>
      <xdr:spPr>
        <a:xfrm>
          <a:off x="18389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22783</xdr:rowOff>
    </xdr:from>
    <xdr:to>
      <xdr:col>116</xdr:col>
      <xdr:colOff>114300</xdr:colOff>
      <xdr:row>77</xdr:row>
      <xdr:rowOff>124383</xdr:rowOff>
    </xdr:to>
    <xdr:sp macro="" textlink="">
      <xdr:nvSpPr>
        <xdr:cNvPr id="865" name="楕円 864"/>
        <xdr:cNvSpPr/>
      </xdr:nvSpPr>
      <xdr:spPr>
        <a:xfrm>
          <a:off x="22110700" y="132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45660</xdr:rowOff>
    </xdr:from>
    <xdr:ext cx="534377" cy="259045"/>
    <xdr:sp macro="" textlink="">
      <xdr:nvSpPr>
        <xdr:cNvPr id="866" name="繰出金該当値テキスト"/>
        <xdr:cNvSpPr txBox="1"/>
      </xdr:nvSpPr>
      <xdr:spPr>
        <a:xfrm>
          <a:off x="22212300" y="1307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2463</xdr:rowOff>
    </xdr:from>
    <xdr:to>
      <xdr:col>112</xdr:col>
      <xdr:colOff>38100</xdr:colOff>
      <xdr:row>77</xdr:row>
      <xdr:rowOff>104063</xdr:rowOff>
    </xdr:to>
    <xdr:sp macro="" textlink="">
      <xdr:nvSpPr>
        <xdr:cNvPr id="867" name="楕円 866"/>
        <xdr:cNvSpPr/>
      </xdr:nvSpPr>
      <xdr:spPr>
        <a:xfrm>
          <a:off x="21272500" y="132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120590</xdr:rowOff>
    </xdr:from>
    <xdr:ext cx="534377" cy="259045"/>
    <xdr:sp macro="" textlink="">
      <xdr:nvSpPr>
        <xdr:cNvPr id="868" name="テキスト ボックス 867"/>
        <xdr:cNvSpPr txBox="1"/>
      </xdr:nvSpPr>
      <xdr:spPr>
        <a:xfrm>
          <a:off x="21056111" y="129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101892</xdr:rowOff>
    </xdr:from>
    <xdr:to>
      <xdr:col>107</xdr:col>
      <xdr:colOff>101600</xdr:colOff>
      <xdr:row>76</xdr:row>
      <xdr:rowOff>32041</xdr:rowOff>
    </xdr:to>
    <xdr:sp macro="" textlink="">
      <xdr:nvSpPr>
        <xdr:cNvPr id="869" name="楕円 868"/>
        <xdr:cNvSpPr/>
      </xdr:nvSpPr>
      <xdr:spPr>
        <a:xfrm>
          <a:off x="20383500" y="129606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48569</xdr:rowOff>
    </xdr:from>
    <xdr:ext cx="534377" cy="259045"/>
    <xdr:sp macro="" textlink="">
      <xdr:nvSpPr>
        <xdr:cNvPr id="870" name="テキスト ボックス 869"/>
        <xdr:cNvSpPr txBox="1"/>
      </xdr:nvSpPr>
      <xdr:spPr>
        <a:xfrm>
          <a:off x="20167111" y="127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162522</xdr:rowOff>
    </xdr:from>
    <xdr:to>
      <xdr:col>102</xdr:col>
      <xdr:colOff>165100</xdr:colOff>
      <xdr:row>76</xdr:row>
      <xdr:rowOff>92672</xdr:rowOff>
    </xdr:to>
    <xdr:sp macro="" textlink="">
      <xdr:nvSpPr>
        <xdr:cNvPr id="871" name="楕円 870"/>
        <xdr:cNvSpPr/>
      </xdr:nvSpPr>
      <xdr:spPr>
        <a:xfrm>
          <a:off x="19494500" y="130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109199</xdr:rowOff>
    </xdr:from>
    <xdr:ext cx="534377" cy="259045"/>
    <xdr:sp macro="" textlink="">
      <xdr:nvSpPr>
        <xdr:cNvPr id="872" name="テキスト ボックス 871"/>
        <xdr:cNvSpPr txBox="1"/>
      </xdr:nvSpPr>
      <xdr:spPr>
        <a:xfrm>
          <a:off x="19278111" y="1279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4750</xdr:rowOff>
    </xdr:from>
    <xdr:to>
      <xdr:col>98</xdr:col>
      <xdr:colOff>38100</xdr:colOff>
      <xdr:row>76</xdr:row>
      <xdr:rowOff>106350</xdr:rowOff>
    </xdr:to>
    <xdr:sp macro="" textlink="">
      <xdr:nvSpPr>
        <xdr:cNvPr id="873" name="楕円 872"/>
        <xdr:cNvSpPr/>
      </xdr:nvSpPr>
      <xdr:spPr>
        <a:xfrm>
          <a:off x="18605500" y="130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122877</xdr:rowOff>
    </xdr:from>
    <xdr:ext cx="534377" cy="259045"/>
    <xdr:sp macro="" textlink="">
      <xdr:nvSpPr>
        <xdr:cNvPr id="874" name="テキスト ボックス 873"/>
        <xdr:cNvSpPr txBox="1"/>
      </xdr:nvSpPr>
      <xdr:spPr>
        <a:xfrm>
          <a:off x="18389111" y="1281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人件費については，住民一人当たり</a:t>
          </a:r>
          <a:r>
            <a:rPr kumimoji="1" lang="en-US" altLang="ja-JP" sz="1200">
              <a:latin typeface="ＭＳ Ｐゴシック" panose="020B0600070205080204" pitchFamily="50" charset="-128"/>
              <a:ea typeface="ＭＳ Ｐゴシック" panose="020B0600070205080204" pitchFamily="50" charset="-128"/>
            </a:rPr>
            <a:t>121,988</a:t>
          </a:r>
          <a:r>
            <a:rPr kumimoji="1" lang="ja-JP" altLang="en-US" sz="1200">
              <a:latin typeface="ＭＳ Ｐゴシック" panose="020B0600070205080204" pitchFamily="50" charset="-128"/>
              <a:ea typeface="ＭＳ Ｐゴシック" panose="020B0600070205080204" pitchFamily="50" charset="-128"/>
            </a:rPr>
            <a:t>円となっており，全国，県及び類似団体平均を上回っている。その要因は，名瀬地区，住用地区，笠利地区において総合支所方式を採用していることや，生活保護事務従事職員，空港管理事務所職員等を配置しているためである。</a:t>
          </a:r>
        </a:p>
        <a:p>
          <a:r>
            <a:rPr kumimoji="1" lang="ja-JP" altLang="en-US" sz="1200">
              <a:latin typeface="ＭＳ Ｐゴシック" panose="020B0600070205080204" pitchFamily="50" charset="-128"/>
              <a:ea typeface="ＭＳ Ｐゴシック" panose="020B0600070205080204" pitchFamily="50" charset="-128"/>
            </a:rPr>
            <a:t>扶助費については，住民一人当たり</a:t>
          </a:r>
          <a:r>
            <a:rPr kumimoji="1" lang="en-US" altLang="ja-JP" sz="1200">
              <a:latin typeface="ＭＳ Ｐゴシック" panose="020B0600070205080204" pitchFamily="50" charset="-128"/>
              <a:ea typeface="ＭＳ Ｐゴシック" panose="020B0600070205080204" pitchFamily="50" charset="-128"/>
            </a:rPr>
            <a:t>266,424</a:t>
          </a:r>
          <a:r>
            <a:rPr kumimoji="1" lang="ja-JP" altLang="en-US" sz="1200">
              <a:latin typeface="ＭＳ Ｐゴシック" panose="020B0600070205080204" pitchFamily="50" charset="-128"/>
              <a:ea typeface="ＭＳ Ｐゴシック" panose="020B0600070205080204" pitchFamily="50" charset="-128"/>
            </a:rPr>
            <a:t>円となっており，全国，県及び類似団体平均を大幅に上回っている。その要因は，主に生活保護費受給率が全国的にみても高いためである。</a:t>
          </a:r>
        </a:p>
        <a:p>
          <a:r>
            <a:rPr kumimoji="1" lang="ja-JP" altLang="en-US" sz="12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123,221</a:t>
          </a:r>
          <a:r>
            <a:rPr kumimoji="1" lang="ja-JP" altLang="en-US" sz="1200">
              <a:latin typeface="ＭＳ Ｐゴシック" panose="020B0600070205080204" pitchFamily="50" charset="-128"/>
              <a:ea typeface="ＭＳ Ｐゴシック" panose="020B0600070205080204" pitchFamily="50" charset="-128"/>
            </a:rPr>
            <a:t>円となっており，全国，県平均及び類似団体平均を上回っている。その主な理由は，市民交流センター整備事業等の大型ハード整備事業によるものである。</a:t>
          </a:r>
        </a:p>
        <a:p>
          <a:r>
            <a:rPr kumimoji="1" lang="ja-JP" altLang="en-US" sz="1200">
              <a:latin typeface="ＭＳ Ｐゴシック" panose="020B0600070205080204" pitchFamily="50" charset="-128"/>
              <a:ea typeface="ＭＳ Ｐゴシック" panose="020B0600070205080204" pitchFamily="50" charset="-128"/>
            </a:rPr>
            <a:t>公債費は，住民一人当たり</a:t>
          </a:r>
          <a:r>
            <a:rPr kumimoji="1" lang="en-US" altLang="ja-JP" sz="1200">
              <a:latin typeface="ＭＳ Ｐゴシック" panose="020B0600070205080204" pitchFamily="50" charset="-128"/>
              <a:ea typeface="ＭＳ Ｐゴシック" panose="020B0600070205080204" pitchFamily="50" charset="-128"/>
            </a:rPr>
            <a:t>102,606</a:t>
          </a:r>
          <a:r>
            <a:rPr kumimoji="1" lang="ja-JP" altLang="en-US" sz="1200">
              <a:latin typeface="ＭＳ Ｐゴシック" panose="020B0600070205080204" pitchFamily="50" charset="-128"/>
              <a:ea typeface="ＭＳ Ｐゴシック" panose="020B0600070205080204" pitchFamily="50" charset="-128"/>
            </a:rPr>
            <a:t>円となっており，引き続き，類似団体と比較して高い状況である。前年度決算より増加している理由は，大規模なハード事業の当該年度元金償還開始によるものである。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積立金は，住民一人当たり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81,099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全国，県平均及び類似団体平均を上回っている。その主な理由は，本庁舎建設事業の完了に伴う減債基金への積替えや，補正予算の剰余金として公共施設整備事業基金や地域振興基金に積み立てを行ったことによるもの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繰出金は，住民一人あたり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54,706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円となっており，前年度決算と比べて増加している。その主な理由は，国民健康保険事業特別会計への財源補てん繰出金が減少したことなどによる。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類似団体平均値よりも住民一人当たりの歳出額が大きい性質の歳出もあることから今後も奄美市第２次財政計画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を遵守し歳出の抑制を行い健全な財政運営に努めていく。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42,157
42,040
308.33
41,936,735
40,956,571
950,687
17,843,338
44,027,121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21590</xdr:rowOff>
    </xdr:from>
    <xdr:to>
      <xdr:col>24</xdr:col>
      <xdr:colOff>63500</xdr:colOff>
      <xdr:row>37</xdr:row>
      <xdr:rowOff>32563</xdr:rowOff>
    </xdr:to>
    <xdr:cxnSp macro="">
      <xdr:nvCxnSpPr>
        <xdr:cNvPr id="60" name="直線コネクタ 59"/>
        <xdr:cNvCxnSpPr/>
      </xdr:nvCxnSpPr>
      <xdr:spPr>
        <a:xfrm>
          <a:off x="3797300" y="6365240"/>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162255</xdr:rowOff>
    </xdr:from>
    <xdr:to>
      <xdr:col>19</xdr:col>
      <xdr:colOff>177800</xdr:colOff>
      <xdr:row>37</xdr:row>
      <xdr:rowOff>21590</xdr:rowOff>
    </xdr:to>
    <xdr:cxnSp macro="">
      <xdr:nvCxnSpPr>
        <xdr:cNvPr id="63" name="直線コネクタ 62"/>
        <xdr:cNvCxnSpPr/>
      </xdr:nvCxnSpPr>
      <xdr:spPr>
        <a:xfrm>
          <a:off x="2908300" y="6334455"/>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72229</xdr:rowOff>
    </xdr:from>
    <xdr:ext cx="469744" cy="259045"/>
    <xdr:sp macro="" textlink="">
      <xdr:nvSpPr>
        <xdr:cNvPr id="65" name="テキスト ボックス 64"/>
        <xdr:cNvSpPr txBox="1"/>
      </xdr:nvSpPr>
      <xdr:spPr>
        <a:xfrm>
          <a:off x="3562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158445</xdr:rowOff>
    </xdr:from>
    <xdr:to>
      <xdr:col>15</xdr:col>
      <xdr:colOff>50800</xdr:colOff>
      <xdr:row>36</xdr:row>
      <xdr:rowOff>162255</xdr:rowOff>
    </xdr:to>
    <xdr:cxnSp macro="">
      <xdr:nvCxnSpPr>
        <xdr:cNvPr id="66" name="直線コネクタ 65"/>
        <xdr:cNvCxnSpPr/>
      </xdr:nvCxnSpPr>
      <xdr:spPr>
        <a:xfrm>
          <a:off x="2019300" y="63306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56989</xdr:rowOff>
    </xdr:from>
    <xdr:ext cx="469744" cy="259045"/>
    <xdr:sp macro="" textlink="">
      <xdr:nvSpPr>
        <xdr:cNvPr id="68" name="テキスト ボックス 67"/>
        <xdr:cNvSpPr txBox="1"/>
      </xdr:nvSpPr>
      <xdr:spPr>
        <a:xfrm>
          <a:off x="2673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150444</xdr:rowOff>
    </xdr:from>
    <xdr:to>
      <xdr:col>10</xdr:col>
      <xdr:colOff>114300</xdr:colOff>
      <xdr:row>36</xdr:row>
      <xdr:rowOff>158445</xdr:rowOff>
    </xdr:to>
    <xdr:cxnSp macro="">
      <xdr:nvCxnSpPr>
        <xdr:cNvPr id="69" name="直線コネクタ 68"/>
        <xdr:cNvCxnSpPr/>
      </xdr:nvCxnSpPr>
      <xdr:spPr>
        <a:xfrm>
          <a:off x="1130300" y="632264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39209</xdr:rowOff>
    </xdr:from>
    <xdr:ext cx="469744" cy="259045"/>
    <xdr:sp macro="" textlink="">
      <xdr:nvSpPr>
        <xdr:cNvPr id="71" name="テキスト ボックス 70"/>
        <xdr:cNvSpPr txBox="1"/>
      </xdr:nvSpPr>
      <xdr:spPr>
        <a:xfrm>
          <a:off x="1784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44619</xdr:rowOff>
    </xdr:from>
    <xdr:ext cx="469744" cy="259045"/>
    <xdr:sp macro="" textlink="">
      <xdr:nvSpPr>
        <xdr:cNvPr id="73" name="テキスト ボックス 72"/>
        <xdr:cNvSpPr txBox="1"/>
      </xdr:nvSpPr>
      <xdr:spPr>
        <a:xfrm>
          <a:off x="895428" y="63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153213</xdr:rowOff>
    </xdr:from>
    <xdr:to>
      <xdr:col>24</xdr:col>
      <xdr:colOff>114300</xdr:colOff>
      <xdr:row>37</xdr:row>
      <xdr:rowOff>83363</xdr:rowOff>
    </xdr:to>
    <xdr:sp macro="" textlink="">
      <xdr:nvSpPr>
        <xdr:cNvPr id="79" name="楕円 78"/>
        <xdr:cNvSpPr/>
      </xdr:nvSpPr>
      <xdr:spPr>
        <a:xfrm>
          <a:off x="4584700" y="63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119981</xdr:rowOff>
    </xdr:from>
    <xdr:ext cx="469744" cy="259045"/>
    <xdr:sp macro="" textlink="">
      <xdr:nvSpPr>
        <xdr:cNvPr id="80" name="議会費該当値テキスト"/>
        <xdr:cNvSpPr txBox="1"/>
      </xdr:nvSpPr>
      <xdr:spPr>
        <a:xfrm>
          <a:off x="4686300" y="629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142240</xdr:rowOff>
    </xdr:from>
    <xdr:to>
      <xdr:col>20</xdr:col>
      <xdr:colOff>38100</xdr:colOff>
      <xdr:row>37</xdr:row>
      <xdr:rowOff>72390</xdr:rowOff>
    </xdr:to>
    <xdr:sp macro="" textlink="">
      <xdr:nvSpPr>
        <xdr:cNvPr id="81" name="楕円 80"/>
        <xdr:cNvSpPr/>
      </xdr:nvSpPr>
      <xdr:spPr>
        <a:xfrm>
          <a:off x="3746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63517</xdr:rowOff>
    </xdr:from>
    <xdr:ext cx="469744" cy="259045"/>
    <xdr:sp macro="" textlink="">
      <xdr:nvSpPr>
        <xdr:cNvPr id="82" name="テキスト ボックス 81"/>
        <xdr:cNvSpPr txBox="1"/>
      </xdr:nvSpPr>
      <xdr:spPr>
        <a:xfrm>
          <a:off x="3562428"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111455</xdr:rowOff>
    </xdr:from>
    <xdr:to>
      <xdr:col>15</xdr:col>
      <xdr:colOff>101600</xdr:colOff>
      <xdr:row>37</xdr:row>
      <xdr:rowOff>41605</xdr:rowOff>
    </xdr:to>
    <xdr:sp macro="" textlink="">
      <xdr:nvSpPr>
        <xdr:cNvPr id="83" name="楕円 82"/>
        <xdr:cNvSpPr/>
      </xdr:nvSpPr>
      <xdr:spPr>
        <a:xfrm>
          <a:off x="2857500" y="62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32732</xdr:rowOff>
    </xdr:from>
    <xdr:ext cx="469744" cy="259045"/>
    <xdr:sp macro="" textlink="">
      <xdr:nvSpPr>
        <xdr:cNvPr id="84" name="テキスト ボックス 83"/>
        <xdr:cNvSpPr txBox="1"/>
      </xdr:nvSpPr>
      <xdr:spPr>
        <a:xfrm>
          <a:off x="2673428" y="637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107645</xdr:rowOff>
    </xdr:from>
    <xdr:to>
      <xdr:col>10</xdr:col>
      <xdr:colOff>165100</xdr:colOff>
      <xdr:row>37</xdr:row>
      <xdr:rowOff>37795</xdr:rowOff>
    </xdr:to>
    <xdr:sp macro="" textlink="">
      <xdr:nvSpPr>
        <xdr:cNvPr id="85" name="楕円 84"/>
        <xdr:cNvSpPr/>
      </xdr:nvSpPr>
      <xdr:spPr>
        <a:xfrm>
          <a:off x="1968500" y="62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54322</xdr:rowOff>
    </xdr:from>
    <xdr:ext cx="469744" cy="259045"/>
    <xdr:sp macro="" textlink="">
      <xdr:nvSpPr>
        <xdr:cNvPr id="86" name="テキスト ボックス 85"/>
        <xdr:cNvSpPr txBox="1"/>
      </xdr:nvSpPr>
      <xdr:spPr>
        <a:xfrm>
          <a:off x="1784428" y="605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99644</xdr:rowOff>
    </xdr:from>
    <xdr:to>
      <xdr:col>6</xdr:col>
      <xdr:colOff>38100</xdr:colOff>
      <xdr:row>37</xdr:row>
      <xdr:rowOff>29794</xdr:rowOff>
    </xdr:to>
    <xdr:sp macro="" textlink="">
      <xdr:nvSpPr>
        <xdr:cNvPr id="87" name="楕円 86"/>
        <xdr:cNvSpPr/>
      </xdr:nvSpPr>
      <xdr:spPr>
        <a:xfrm>
          <a:off x="1079500" y="62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46321</xdr:rowOff>
    </xdr:from>
    <xdr:ext cx="469744" cy="259045"/>
    <xdr:sp macro="" textlink="">
      <xdr:nvSpPr>
        <xdr:cNvPr id="88" name="テキスト ボックス 87"/>
        <xdr:cNvSpPr txBox="1"/>
      </xdr:nvSpPr>
      <xdr:spPr>
        <a:xfrm>
          <a:off x="895428" y="6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80241</xdr:rowOff>
    </xdr:from>
    <xdr:to>
      <xdr:col>24</xdr:col>
      <xdr:colOff>63500</xdr:colOff>
      <xdr:row>55</xdr:row>
      <xdr:rowOff>110603</xdr:rowOff>
    </xdr:to>
    <xdr:cxnSp macro="">
      <xdr:nvCxnSpPr>
        <xdr:cNvPr id="119" name="直線コネクタ 118"/>
        <xdr:cNvCxnSpPr/>
      </xdr:nvCxnSpPr>
      <xdr:spPr>
        <a:xfrm>
          <a:off x="3797300" y="9509991"/>
          <a:ext cx="838200" cy="3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80241</xdr:rowOff>
    </xdr:from>
    <xdr:to>
      <xdr:col>19</xdr:col>
      <xdr:colOff>177800</xdr:colOff>
      <xdr:row>57</xdr:row>
      <xdr:rowOff>92928</xdr:rowOff>
    </xdr:to>
    <xdr:cxnSp macro="">
      <xdr:nvCxnSpPr>
        <xdr:cNvPr id="122" name="直線コネクタ 121"/>
        <xdr:cNvCxnSpPr/>
      </xdr:nvCxnSpPr>
      <xdr:spPr>
        <a:xfrm flipV="1">
          <a:off x="2908300" y="9509991"/>
          <a:ext cx="889000" cy="3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158280</xdr:rowOff>
    </xdr:from>
    <xdr:ext cx="599010" cy="259045"/>
    <xdr:sp macro="" textlink="">
      <xdr:nvSpPr>
        <xdr:cNvPr id="124" name="テキスト ボックス 123"/>
        <xdr:cNvSpPr txBox="1"/>
      </xdr:nvSpPr>
      <xdr:spPr>
        <a:xfrm>
          <a:off x="3497795" y="958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2710</xdr:rowOff>
    </xdr:from>
    <xdr:to>
      <xdr:col>15</xdr:col>
      <xdr:colOff>50800</xdr:colOff>
      <xdr:row>57</xdr:row>
      <xdr:rowOff>92928</xdr:rowOff>
    </xdr:to>
    <xdr:cxnSp macro="">
      <xdr:nvCxnSpPr>
        <xdr:cNvPr id="125" name="直線コネクタ 124"/>
        <xdr:cNvCxnSpPr/>
      </xdr:nvCxnSpPr>
      <xdr:spPr>
        <a:xfrm>
          <a:off x="2019300" y="9603910"/>
          <a:ext cx="889000" cy="26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32197</xdr:rowOff>
    </xdr:from>
    <xdr:ext cx="534377" cy="259045"/>
    <xdr:sp macro="" textlink="">
      <xdr:nvSpPr>
        <xdr:cNvPr id="127" name="テキスト ボックス 126"/>
        <xdr:cNvSpPr txBox="1"/>
      </xdr:nvSpPr>
      <xdr:spPr>
        <a:xfrm>
          <a:off x="2641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2710</xdr:rowOff>
    </xdr:from>
    <xdr:to>
      <xdr:col>10</xdr:col>
      <xdr:colOff>114300</xdr:colOff>
      <xdr:row>57</xdr:row>
      <xdr:rowOff>33773</xdr:rowOff>
    </xdr:to>
    <xdr:cxnSp macro="">
      <xdr:nvCxnSpPr>
        <xdr:cNvPr id="128" name="直線コネクタ 127"/>
        <xdr:cNvCxnSpPr/>
      </xdr:nvCxnSpPr>
      <xdr:spPr>
        <a:xfrm flipV="1">
          <a:off x="1130300" y="9603910"/>
          <a:ext cx="889000" cy="20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47210</xdr:rowOff>
    </xdr:from>
    <xdr:ext cx="534377" cy="259045"/>
    <xdr:sp macro="" textlink="">
      <xdr:nvSpPr>
        <xdr:cNvPr id="130" name="テキスト ボックス 129"/>
        <xdr:cNvSpPr txBox="1"/>
      </xdr:nvSpPr>
      <xdr:spPr>
        <a:xfrm>
          <a:off x="1752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73241</xdr:rowOff>
    </xdr:from>
    <xdr:ext cx="534377" cy="259045"/>
    <xdr:sp macro="" textlink="">
      <xdr:nvSpPr>
        <xdr:cNvPr id="132" name="テキスト ボックス 131"/>
        <xdr:cNvSpPr txBox="1"/>
      </xdr:nvSpPr>
      <xdr:spPr>
        <a:xfrm>
          <a:off x="863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59803</xdr:rowOff>
    </xdr:from>
    <xdr:to>
      <xdr:col>24</xdr:col>
      <xdr:colOff>114300</xdr:colOff>
      <xdr:row>55</xdr:row>
      <xdr:rowOff>161403</xdr:rowOff>
    </xdr:to>
    <xdr:sp macro="" textlink="">
      <xdr:nvSpPr>
        <xdr:cNvPr id="138" name="楕円 137"/>
        <xdr:cNvSpPr/>
      </xdr:nvSpPr>
      <xdr:spPr>
        <a:xfrm>
          <a:off x="4584700" y="948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82680</xdr:rowOff>
    </xdr:from>
    <xdr:ext cx="599010" cy="259045"/>
    <xdr:sp macro="" textlink="">
      <xdr:nvSpPr>
        <xdr:cNvPr id="139" name="総務費該当値テキスト"/>
        <xdr:cNvSpPr txBox="1"/>
      </xdr:nvSpPr>
      <xdr:spPr>
        <a:xfrm>
          <a:off x="4686300" y="934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29441</xdr:rowOff>
    </xdr:from>
    <xdr:to>
      <xdr:col>20</xdr:col>
      <xdr:colOff>38100</xdr:colOff>
      <xdr:row>55</xdr:row>
      <xdr:rowOff>131041</xdr:rowOff>
    </xdr:to>
    <xdr:sp macro="" textlink="">
      <xdr:nvSpPr>
        <xdr:cNvPr id="140" name="楕円 139"/>
        <xdr:cNvSpPr/>
      </xdr:nvSpPr>
      <xdr:spPr>
        <a:xfrm>
          <a:off x="3746500" y="945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147568</xdr:rowOff>
    </xdr:from>
    <xdr:ext cx="599010" cy="259045"/>
    <xdr:sp macro="" textlink="">
      <xdr:nvSpPr>
        <xdr:cNvPr id="141" name="テキスト ボックス 140"/>
        <xdr:cNvSpPr txBox="1"/>
      </xdr:nvSpPr>
      <xdr:spPr>
        <a:xfrm>
          <a:off x="3497795" y="923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42128</xdr:rowOff>
    </xdr:from>
    <xdr:to>
      <xdr:col>15</xdr:col>
      <xdr:colOff>101600</xdr:colOff>
      <xdr:row>57</xdr:row>
      <xdr:rowOff>143728</xdr:rowOff>
    </xdr:to>
    <xdr:sp macro="" textlink="">
      <xdr:nvSpPr>
        <xdr:cNvPr id="142" name="楕円 141"/>
        <xdr:cNvSpPr/>
      </xdr:nvSpPr>
      <xdr:spPr>
        <a:xfrm>
          <a:off x="2857500" y="98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160255</xdr:rowOff>
    </xdr:from>
    <xdr:ext cx="599010" cy="259045"/>
    <xdr:sp macro="" textlink="">
      <xdr:nvSpPr>
        <xdr:cNvPr id="143" name="テキスト ボックス 142"/>
        <xdr:cNvSpPr txBox="1"/>
      </xdr:nvSpPr>
      <xdr:spPr>
        <a:xfrm>
          <a:off x="2608795" y="959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123360</xdr:rowOff>
    </xdr:from>
    <xdr:to>
      <xdr:col>10</xdr:col>
      <xdr:colOff>165100</xdr:colOff>
      <xdr:row>56</xdr:row>
      <xdr:rowOff>53510</xdr:rowOff>
    </xdr:to>
    <xdr:sp macro="" textlink="">
      <xdr:nvSpPr>
        <xdr:cNvPr id="144" name="楕円 143"/>
        <xdr:cNvSpPr/>
      </xdr:nvSpPr>
      <xdr:spPr>
        <a:xfrm>
          <a:off x="1968500" y="95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70037</xdr:rowOff>
    </xdr:from>
    <xdr:ext cx="599010" cy="259045"/>
    <xdr:sp macro="" textlink="">
      <xdr:nvSpPr>
        <xdr:cNvPr id="145" name="テキスト ボックス 144"/>
        <xdr:cNvSpPr txBox="1"/>
      </xdr:nvSpPr>
      <xdr:spPr>
        <a:xfrm>
          <a:off x="1719795" y="932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154423</xdr:rowOff>
    </xdr:from>
    <xdr:to>
      <xdr:col>6</xdr:col>
      <xdr:colOff>38100</xdr:colOff>
      <xdr:row>57</xdr:row>
      <xdr:rowOff>84573</xdr:rowOff>
    </xdr:to>
    <xdr:sp macro="" textlink="">
      <xdr:nvSpPr>
        <xdr:cNvPr id="146" name="楕円 145"/>
        <xdr:cNvSpPr/>
      </xdr:nvSpPr>
      <xdr:spPr>
        <a:xfrm>
          <a:off x="1079500" y="975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101100</xdr:rowOff>
    </xdr:from>
    <xdr:ext cx="599010" cy="259045"/>
    <xdr:sp macro="" textlink="">
      <xdr:nvSpPr>
        <xdr:cNvPr id="147" name="テキスト ボックス 146"/>
        <xdr:cNvSpPr txBox="1"/>
      </xdr:nvSpPr>
      <xdr:spPr>
        <a:xfrm>
          <a:off x="830795" y="953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36282</xdr:rowOff>
    </xdr:from>
    <xdr:to>
      <xdr:col>24</xdr:col>
      <xdr:colOff>63500</xdr:colOff>
      <xdr:row>73</xdr:row>
      <xdr:rowOff>12347</xdr:rowOff>
    </xdr:to>
    <xdr:cxnSp macro="">
      <xdr:nvCxnSpPr>
        <xdr:cNvPr id="175" name="直線コネクタ 174"/>
        <xdr:cNvCxnSpPr/>
      </xdr:nvCxnSpPr>
      <xdr:spPr>
        <a:xfrm flipV="1">
          <a:off x="3797300" y="12380682"/>
          <a:ext cx="838200" cy="14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12347</xdr:rowOff>
    </xdr:from>
    <xdr:to>
      <xdr:col>19</xdr:col>
      <xdr:colOff>177800</xdr:colOff>
      <xdr:row>73</xdr:row>
      <xdr:rowOff>28962</xdr:rowOff>
    </xdr:to>
    <xdr:cxnSp macro="">
      <xdr:nvCxnSpPr>
        <xdr:cNvPr id="178" name="直線コネクタ 177"/>
        <xdr:cNvCxnSpPr/>
      </xdr:nvCxnSpPr>
      <xdr:spPr>
        <a:xfrm flipV="1">
          <a:off x="2908300" y="12528197"/>
          <a:ext cx="889000" cy="1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52596</xdr:rowOff>
    </xdr:from>
    <xdr:ext cx="599010" cy="259045"/>
    <xdr:sp macro="" textlink="">
      <xdr:nvSpPr>
        <xdr:cNvPr id="180" name="テキスト ボックス 179"/>
        <xdr:cNvSpPr txBox="1"/>
      </xdr:nvSpPr>
      <xdr:spPr>
        <a:xfrm>
          <a:off x="3497795" y="1308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28962</xdr:rowOff>
    </xdr:from>
    <xdr:to>
      <xdr:col>15</xdr:col>
      <xdr:colOff>50800</xdr:colOff>
      <xdr:row>73</xdr:row>
      <xdr:rowOff>116008</xdr:rowOff>
    </xdr:to>
    <xdr:cxnSp macro="">
      <xdr:nvCxnSpPr>
        <xdr:cNvPr id="181" name="直線コネクタ 180"/>
        <xdr:cNvCxnSpPr/>
      </xdr:nvCxnSpPr>
      <xdr:spPr>
        <a:xfrm flipV="1">
          <a:off x="2019300" y="12544812"/>
          <a:ext cx="889000" cy="8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73888</xdr:rowOff>
    </xdr:from>
    <xdr:ext cx="599010" cy="259045"/>
    <xdr:sp macro="" textlink="">
      <xdr:nvSpPr>
        <xdr:cNvPr id="183" name="テキスト ボックス 182"/>
        <xdr:cNvSpPr txBox="1"/>
      </xdr:nvSpPr>
      <xdr:spPr>
        <a:xfrm>
          <a:off x="2608795" y="1310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116008</xdr:rowOff>
    </xdr:from>
    <xdr:to>
      <xdr:col>10</xdr:col>
      <xdr:colOff>114300</xdr:colOff>
      <xdr:row>73</xdr:row>
      <xdr:rowOff>116415</xdr:rowOff>
    </xdr:to>
    <xdr:cxnSp macro="">
      <xdr:nvCxnSpPr>
        <xdr:cNvPr id="184" name="直線コネクタ 183"/>
        <xdr:cNvCxnSpPr/>
      </xdr:nvCxnSpPr>
      <xdr:spPr>
        <a:xfrm flipV="1">
          <a:off x="1130300" y="12631858"/>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108672</xdr:rowOff>
    </xdr:from>
    <xdr:ext cx="599010" cy="259045"/>
    <xdr:sp macro="" textlink="">
      <xdr:nvSpPr>
        <xdr:cNvPr id="186" name="テキスト ボックス 185"/>
        <xdr:cNvSpPr txBox="1"/>
      </xdr:nvSpPr>
      <xdr:spPr>
        <a:xfrm>
          <a:off x="1719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105233</xdr:rowOff>
    </xdr:from>
    <xdr:ext cx="599010" cy="259045"/>
    <xdr:sp macro="" textlink="">
      <xdr:nvSpPr>
        <xdr:cNvPr id="188" name="テキスト ボックス 187"/>
        <xdr:cNvSpPr txBox="1"/>
      </xdr:nvSpPr>
      <xdr:spPr>
        <a:xfrm>
          <a:off x="830795" y="131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156932</xdr:rowOff>
    </xdr:from>
    <xdr:to>
      <xdr:col>24</xdr:col>
      <xdr:colOff>114300</xdr:colOff>
      <xdr:row>72</xdr:row>
      <xdr:rowOff>87082</xdr:rowOff>
    </xdr:to>
    <xdr:sp macro="" textlink="">
      <xdr:nvSpPr>
        <xdr:cNvPr id="194" name="楕円 193"/>
        <xdr:cNvSpPr/>
      </xdr:nvSpPr>
      <xdr:spPr>
        <a:xfrm>
          <a:off x="4584700" y="1232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8359</xdr:rowOff>
    </xdr:from>
    <xdr:ext cx="599010" cy="259045"/>
    <xdr:sp macro="" textlink="">
      <xdr:nvSpPr>
        <xdr:cNvPr id="195" name="民生費該当値テキスト"/>
        <xdr:cNvSpPr txBox="1"/>
      </xdr:nvSpPr>
      <xdr:spPr>
        <a:xfrm>
          <a:off x="4686300" y="1218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132997</xdr:rowOff>
    </xdr:from>
    <xdr:to>
      <xdr:col>20</xdr:col>
      <xdr:colOff>38100</xdr:colOff>
      <xdr:row>73</xdr:row>
      <xdr:rowOff>63147</xdr:rowOff>
    </xdr:to>
    <xdr:sp macro="" textlink="">
      <xdr:nvSpPr>
        <xdr:cNvPr id="196" name="楕円 195"/>
        <xdr:cNvSpPr/>
      </xdr:nvSpPr>
      <xdr:spPr>
        <a:xfrm>
          <a:off x="3746500" y="1247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79674</xdr:rowOff>
    </xdr:from>
    <xdr:ext cx="599010" cy="259045"/>
    <xdr:sp macro="" textlink="">
      <xdr:nvSpPr>
        <xdr:cNvPr id="197" name="テキスト ボックス 196"/>
        <xdr:cNvSpPr txBox="1"/>
      </xdr:nvSpPr>
      <xdr:spPr>
        <a:xfrm>
          <a:off x="3497795" y="1225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149612</xdr:rowOff>
    </xdr:from>
    <xdr:to>
      <xdr:col>15</xdr:col>
      <xdr:colOff>101600</xdr:colOff>
      <xdr:row>73</xdr:row>
      <xdr:rowOff>79762</xdr:rowOff>
    </xdr:to>
    <xdr:sp macro="" textlink="">
      <xdr:nvSpPr>
        <xdr:cNvPr id="198" name="楕円 197"/>
        <xdr:cNvSpPr/>
      </xdr:nvSpPr>
      <xdr:spPr>
        <a:xfrm>
          <a:off x="2857500" y="124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96289</xdr:rowOff>
    </xdr:from>
    <xdr:ext cx="599010" cy="259045"/>
    <xdr:sp macro="" textlink="">
      <xdr:nvSpPr>
        <xdr:cNvPr id="199" name="テキスト ボックス 198"/>
        <xdr:cNvSpPr txBox="1"/>
      </xdr:nvSpPr>
      <xdr:spPr>
        <a:xfrm>
          <a:off x="2608795" y="1226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65208</xdr:rowOff>
    </xdr:from>
    <xdr:to>
      <xdr:col>10</xdr:col>
      <xdr:colOff>165100</xdr:colOff>
      <xdr:row>73</xdr:row>
      <xdr:rowOff>166808</xdr:rowOff>
    </xdr:to>
    <xdr:sp macro="" textlink="">
      <xdr:nvSpPr>
        <xdr:cNvPr id="200" name="楕円 199"/>
        <xdr:cNvSpPr/>
      </xdr:nvSpPr>
      <xdr:spPr>
        <a:xfrm>
          <a:off x="1968500" y="1258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11885</xdr:rowOff>
    </xdr:from>
    <xdr:ext cx="599010" cy="259045"/>
    <xdr:sp macro="" textlink="">
      <xdr:nvSpPr>
        <xdr:cNvPr id="201" name="テキスト ボックス 200"/>
        <xdr:cNvSpPr txBox="1"/>
      </xdr:nvSpPr>
      <xdr:spPr>
        <a:xfrm>
          <a:off x="1719795" y="1235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65615</xdr:rowOff>
    </xdr:from>
    <xdr:to>
      <xdr:col>6</xdr:col>
      <xdr:colOff>38100</xdr:colOff>
      <xdr:row>73</xdr:row>
      <xdr:rowOff>167215</xdr:rowOff>
    </xdr:to>
    <xdr:sp macro="" textlink="">
      <xdr:nvSpPr>
        <xdr:cNvPr id="202" name="楕円 201"/>
        <xdr:cNvSpPr/>
      </xdr:nvSpPr>
      <xdr:spPr>
        <a:xfrm>
          <a:off x="1079500" y="1258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12292</xdr:rowOff>
    </xdr:from>
    <xdr:ext cx="599010" cy="259045"/>
    <xdr:sp macro="" textlink="">
      <xdr:nvSpPr>
        <xdr:cNvPr id="203" name="テキスト ボックス 202"/>
        <xdr:cNvSpPr txBox="1"/>
      </xdr:nvSpPr>
      <xdr:spPr>
        <a:xfrm>
          <a:off x="830795" y="1235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45577</xdr:rowOff>
    </xdr:from>
    <xdr:to>
      <xdr:col>24</xdr:col>
      <xdr:colOff>63500</xdr:colOff>
      <xdr:row>97</xdr:row>
      <xdr:rowOff>106514</xdr:rowOff>
    </xdr:to>
    <xdr:cxnSp macro="">
      <xdr:nvCxnSpPr>
        <xdr:cNvPr id="232" name="直線コネクタ 231"/>
        <xdr:cNvCxnSpPr/>
      </xdr:nvCxnSpPr>
      <xdr:spPr>
        <a:xfrm flipV="1">
          <a:off x="3797300" y="16676227"/>
          <a:ext cx="838200" cy="6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106514</xdr:rowOff>
    </xdr:from>
    <xdr:to>
      <xdr:col>19</xdr:col>
      <xdr:colOff>177800</xdr:colOff>
      <xdr:row>97</xdr:row>
      <xdr:rowOff>122014</xdr:rowOff>
    </xdr:to>
    <xdr:cxnSp macro="">
      <xdr:nvCxnSpPr>
        <xdr:cNvPr id="235" name="直線コネクタ 234"/>
        <xdr:cNvCxnSpPr/>
      </xdr:nvCxnSpPr>
      <xdr:spPr>
        <a:xfrm flipV="1">
          <a:off x="2908300" y="16737164"/>
          <a:ext cx="88900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146638</xdr:rowOff>
    </xdr:from>
    <xdr:ext cx="534377" cy="259045"/>
    <xdr:sp macro="" textlink="">
      <xdr:nvSpPr>
        <xdr:cNvPr id="237" name="テキスト ボックス 236"/>
        <xdr:cNvSpPr txBox="1"/>
      </xdr:nvSpPr>
      <xdr:spPr>
        <a:xfrm>
          <a:off x="3530111" y="162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122014</xdr:rowOff>
    </xdr:from>
    <xdr:to>
      <xdr:col>15</xdr:col>
      <xdr:colOff>50800</xdr:colOff>
      <xdr:row>97</xdr:row>
      <xdr:rowOff>136652</xdr:rowOff>
    </xdr:to>
    <xdr:cxnSp macro="">
      <xdr:nvCxnSpPr>
        <xdr:cNvPr id="238" name="直線コネクタ 237"/>
        <xdr:cNvCxnSpPr/>
      </xdr:nvCxnSpPr>
      <xdr:spPr>
        <a:xfrm flipV="1">
          <a:off x="2019300" y="16752664"/>
          <a:ext cx="8890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36058</xdr:rowOff>
    </xdr:from>
    <xdr:ext cx="534377" cy="259045"/>
    <xdr:sp macro="" textlink="">
      <xdr:nvSpPr>
        <xdr:cNvPr id="240" name="テキスト ボックス 239"/>
        <xdr:cNvSpPr txBox="1"/>
      </xdr:nvSpPr>
      <xdr:spPr>
        <a:xfrm>
          <a:off x="2641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63119</xdr:rowOff>
    </xdr:from>
    <xdr:to>
      <xdr:col>10</xdr:col>
      <xdr:colOff>114300</xdr:colOff>
      <xdr:row>97</xdr:row>
      <xdr:rowOff>136652</xdr:rowOff>
    </xdr:to>
    <xdr:cxnSp macro="">
      <xdr:nvCxnSpPr>
        <xdr:cNvPr id="241" name="直線コネクタ 240"/>
        <xdr:cNvCxnSpPr/>
      </xdr:nvCxnSpPr>
      <xdr:spPr>
        <a:xfrm>
          <a:off x="1130300" y="16693769"/>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65378</xdr:rowOff>
    </xdr:from>
    <xdr:ext cx="534377" cy="259045"/>
    <xdr:sp macro="" textlink="">
      <xdr:nvSpPr>
        <xdr:cNvPr id="243" name="テキスト ボックス 242"/>
        <xdr:cNvSpPr txBox="1"/>
      </xdr:nvSpPr>
      <xdr:spPr>
        <a:xfrm>
          <a:off x="1752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44150</xdr:rowOff>
    </xdr:from>
    <xdr:ext cx="534377" cy="259045"/>
    <xdr:sp macro="" textlink="">
      <xdr:nvSpPr>
        <xdr:cNvPr id="245" name="テキスト ボックス 244"/>
        <xdr:cNvSpPr txBox="1"/>
      </xdr:nvSpPr>
      <xdr:spPr>
        <a:xfrm>
          <a:off x="863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166227</xdr:rowOff>
    </xdr:from>
    <xdr:to>
      <xdr:col>24</xdr:col>
      <xdr:colOff>114300</xdr:colOff>
      <xdr:row>97</xdr:row>
      <xdr:rowOff>96377</xdr:rowOff>
    </xdr:to>
    <xdr:sp macro="" textlink="">
      <xdr:nvSpPr>
        <xdr:cNvPr id="251" name="楕円 250"/>
        <xdr:cNvSpPr/>
      </xdr:nvSpPr>
      <xdr:spPr>
        <a:xfrm>
          <a:off x="4584700" y="1662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144654</xdr:rowOff>
    </xdr:from>
    <xdr:ext cx="534377" cy="259045"/>
    <xdr:sp macro="" textlink="">
      <xdr:nvSpPr>
        <xdr:cNvPr id="252" name="衛生費該当値テキスト"/>
        <xdr:cNvSpPr txBox="1"/>
      </xdr:nvSpPr>
      <xdr:spPr>
        <a:xfrm>
          <a:off x="4686300" y="166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55714</xdr:rowOff>
    </xdr:from>
    <xdr:to>
      <xdr:col>20</xdr:col>
      <xdr:colOff>38100</xdr:colOff>
      <xdr:row>97</xdr:row>
      <xdr:rowOff>157314</xdr:rowOff>
    </xdr:to>
    <xdr:sp macro="" textlink="">
      <xdr:nvSpPr>
        <xdr:cNvPr id="253" name="楕円 252"/>
        <xdr:cNvSpPr/>
      </xdr:nvSpPr>
      <xdr:spPr>
        <a:xfrm>
          <a:off x="3746500" y="166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148441</xdr:rowOff>
    </xdr:from>
    <xdr:ext cx="534377" cy="259045"/>
    <xdr:sp macro="" textlink="">
      <xdr:nvSpPr>
        <xdr:cNvPr id="254" name="テキスト ボックス 253"/>
        <xdr:cNvSpPr txBox="1"/>
      </xdr:nvSpPr>
      <xdr:spPr>
        <a:xfrm>
          <a:off x="3530111" y="1677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71214</xdr:rowOff>
    </xdr:from>
    <xdr:to>
      <xdr:col>15</xdr:col>
      <xdr:colOff>101600</xdr:colOff>
      <xdr:row>98</xdr:row>
      <xdr:rowOff>1364</xdr:rowOff>
    </xdr:to>
    <xdr:sp macro="" textlink="">
      <xdr:nvSpPr>
        <xdr:cNvPr id="255" name="楕円 254"/>
        <xdr:cNvSpPr/>
      </xdr:nvSpPr>
      <xdr:spPr>
        <a:xfrm>
          <a:off x="2857500" y="1670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163941</xdr:rowOff>
    </xdr:from>
    <xdr:ext cx="534377" cy="259045"/>
    <xdr:sp macro="" textlink="">
      <xdr:nvSpPr>
        <xdr:cNvPr id="256" name="テキスト ボックス 255"/>
        <xdr:cNvSpPr txBox="1"/>
      </xdr:nvSpPr>
      <xdr:spPr>
        <a:xfrm>
          <a:off x="2641111" y="1679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85852</xdr:rowOff>
    </xdr:from>
    <xdr:to>
      <xdr:col>10</xdr:col>
      <xdr:colOff>165100</xdr:colOff>
      <xdr:row>98</xdr:row>
      <xdr:rowOff>16002</xdr:rowOff>
    </xdr:to>
    <xdr:sp macro="" textlink="">
      <xdr:nvSpPr>
        <xdr:cNvPr id="257" name="楕円 256"/>
        <xdr:cNvSpPr/>
      </xdr:nvSpPr>
      <xdr:spPr>
        <a:xfrm>
          <a:off x="1968500" y="167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7129</xdr:rowOff>
    </xdr:from>
    <xdr:ext cx="534377" cy="259045"/>
    <xdr:sp macro="" textlink="">
      <xdr:nvSpPr>
        <xdr:cNvPr id="258" name="テキスト ボックス 257"/>
        <xdr:cNvSpPr txBox="1"/>
      </xdr:nvSpPr>
      <xdr:spPr>
        <a:xfrm>
          <a:off x="1752111" y="1680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12319</xdr:rowOff>
    </xdr:from>
    <xdr:to>
      <xdr:col>6</xdr:col>
      <xdr:colOff>38100</xdr:colOff>
      <xdr:row>97</xdr:row>
      <xdr:rowOff>113919</xdr:rowOff>
    </xdr:to>
    <xdr:sp macro="" textlink="">
      <xdr:nvSpPr>
        <xdr:cNvPr id="259" name="楕円 258"/>
        <xdr:cNvSpPr/>
      </xdr:nvSpPr>
      <xdr:spPr>
        <a:xfrm>
          <a:off x="1079500" y="166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105046</xdr:rowOff>
    </xdr:from>
    <xdr:ext cx="534377" cy="259045"/>
    <xdr:sp macro="" textlink="">
      <xdr:nvSpPr>
        <xdr:cNvPr id="260" name="テキスト ボックス 259"/>
        <xdr:cNvSpPr txBox="1"/>
      </xdr:nvSpPr>
      <xdr:spPr>
        <a:xfrm>
          <a:off x="863111" y="1673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22885</xdr:rowOff>
    </xdr:from>
    <xdr:to>
      <xdr:col>55</xdr:col>
      <xdr:colOff>0</xdr:colOff>
      <xdr:row>38</xdr:row>
      <xdr:rowOff>23800</xdr:rowOff>
    </xdr:to>
    <xdr:cxnSp macro="">
      <xdr:nvCxnSpPr>
        <xdr:cNvPr id="287" name="直線コネクタ 286"/>
        <xdr:cNvCxnSpPr/>
      </xdr:nvCxnSpPr>
      <xdr:spPr>
        <a:xfrm flipV="1">
          <a:off x="9639300" y="653798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23800</xdr:rowOff>
    </xdr:from>
    <xdr:to>
      <xdr:col>50</xdr:col>
      <xdr:colOff>114300</xdr:colOff>
      <xdr:row>38</xdr:row>
      <xdr:rowOff>24029</xdr:rowOff>
    </xdr:to>
    <xdr:cxnSp macro="">
      <xdr:nvCxnSpPr>
        <xdr:cNvPr id="290" name="直線コネクタ 289"/>
        <xdr:cNvCxnSpPr/>
      </xdr:nvCxnSpPr>
      <xdr:spPr>
        <a:xfrm flipV="1">
          <a:off x="8750300" y="653890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30548</xdr:rowOff>
    </xdr:from>
    <xdr:ext cx="378565" cy="259045"/>
    <xdr:sp macro="" textlink="">
      <xdr:nvSpPr>
        <xdr:cNvPr id="292" name="テキスト ボックス 291"/>
        <xdr:cNvSpPr txBox="1"/>
      </xdr:nvSpPr>
      <xdr:spPr>
        <a:xfrm>
          <a:off x="9450017" y="620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2997</xdr:rowOff>
    </xdr:from>
    <xdr:to>
      <xdr:col>45</xdr:col>
      <xdr:colOff>177800</xdr:colOff>
      <xdr:row>38</xdr:row>
      <xdr:rowOff>24029</xdr:rowOff>
    </xdr:to>
    <xdr:cxnSp macro="">
      <xdr:nvCxnSpPr>
        <xdr:cNvPr id="293" name="直線コネクタ 292"/>
        <xdr:cNvCxnSpPr/>
      </xdr:nvCxnSpPr>
      <xdr:spPr>
        <a:xfrm>
          <a:off x="7861300" y="6518097"/>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25747</xdr:rowOff>
    </xdr:from>
    <xdr:ext cx="378565" cy="259045"/>
    <xdr:sp macro="" textlink="">
      <xdr:nvSpPr>
        <xdr:cNvPr id="295" name="テキスト ボックス 294"/>
        <xdr:cNvSpPr txBox="1"/>
      </xdr:nvSpPr>
      <xdr:spPr>
        <a:xfrm>
          <a:off x="8561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2997</xdr:rowOff>
    </xdr:from>
    <xdr:to>
      <xdr:col>41</xdr:col>
      <xdr:colOff>50800</xdr:colOff>
      <xdr:row>38</xdr:row>
      <xdr:rowOff>32944</xdr:rowOff>
    </xdr:to>
    <xdr:cxnSp macro="">
      <xdr:nvCxnSpPr>
        <xdr:cNvPr id="296" name="直線コネクタ 295"/>
        <xdr:cNvCxnSpPr/>
      </xdr:nvCxnSpPr>
      <xdr:spPr>
        <a:xfrm flipV="1">
          <a:off x="6972300" y="6518097"/>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47464</xdr:rowOff>
    </xdr:from>
    <xdr:ext cx="378565" cy="259045"/>
    <xdr:sp macro="" textlink="">
      <xdr:nvSpPr>
        <xdr:cNvPr id="298" name="テキスト ボックス 297"/>
        <xdr:cNvSpPr txBox="1"/>
      </xdr:nvSpPr>
      <xdr:spPr>
        <a:xfrm>
          <a:off x="7672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43807</xdr:rowOff>
    </xdr:from>
    <xdr:ext cx="378565" cy="259045"/>
    <xdr:sp macro="" textlink="">
      <xdr:nvSpPr>
        <xdr:cNvPr id="300" name="テキスト ボックス 299"/>
        <xdr:cNvSpPr txBox="1"/>
      </xdr:nvSpPr>
      <xdr:spPr>
        <a:xfrm>
          <a:off x="6783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143535</xdr:rowOff>
    </xdr:from>
    <xdr:to>
      <xdr:col>55</xdr:col>
      <xdr:colOff>50800</xdr:colOff>
      <xdr:row>38</xdr:row>
      <xdr:rowOff>73685</xdr:rowOff>
    </xdr:to>
    <xdr:sp macro="" textlink="">
      <xdr:nvSpPr>
        <xdr:cNvPr id="306" name="楕円 305"/>
        <xdr:cNvSpPr/>
      </xdr:nvSpPr>
      <xdr:spPr>
        <a:xfrm>
          <a:off x="10426700" y="6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67555</xdr:rowOff>
    </xdr:from>
    <xdr:ext cx="378565" cy="259045"/>
    <xdr:sp macro="" textlink="">
      <xdr:nvSpPr>
        <xdr:cNvPr id="307" name="労働費該当値テキスト"/>
        <xdr:cNvSpPr txBox="1"/>
      </xdr:nvSpPr>
      <xdr:spPr>
        <a:xfrm>
          <a:off x="10528300" y="641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144450</xdr:rowOff>
    </xdr:from>
    <xdr:to>
      <xdr:col>50</xdr:col>
      <xdr:colOff>165100</xdr:colOff>
      <xdr:row>38</xdr:row>
      <xdr:rowOff>74600</xdr:rowOff>
    </xdr:to>
    <xdr:sp macro="" textlink="">
      <xdr:nvSpPr>
        <xdr:cNvPr id="308" name="楕円 307"/>
        <xdr:cNvSpPr/>
      </xdr:nvSpPr>
      <xdr:spPr>
        <a:xfrm>
          <a:off x="9588500" y="64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65727</xdr:rowOff>
    </xdr:from>
    <xdr:ext cx="378565" cy="259045"/>
    <xdr:sp macro="" textlink="">
      <xdr:nvSpPr>
        <xdr:cNvPr id="309" name="テキスト ボックス 308"/>
        <xdr:cNvSpPr txBox="1"/>
      </xdr:nvSpPr>
      <xdr:spPr>
        <a:xfrm>
          <a:off x="9450017" y="6580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144678</xdr:rowOff>
    </xdr:from>
    <xdr:to>
      <xdr:col>46</xdr:col>
      <xdr:colOff>38100</xdr:colOff>
      <xdr:row>38</xdr:row>
      <xdr:rowOff>74828</xdr:rowOff>
    </xdr:to>
    <xdr:sp macro="" textlink="">
      <xdr:nvSpPr>
        <xdr:cNvPr id="310" name="楕円 309"/>
        <xdr:cNvSpPr/>
      </xdr:nvSpPr>
      <xdr:spPr>
        <a:xfrm>
          <a:off x="8699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65956</xdr:rowOff>
    </xdr:from>
    <xdr:ext cx="378565" cy="259045"/>
    <xdr:sp macro="" textlink="">
      <xdr:nvSpPr>
        <xdr:cNvPr id="311" name="テキスト ボックス 310"/>
        <xdr:cNvSpPr txBox="1"/>
      </xdr:nvSpPr>
      <xdr:spPr>
        <a:xfrm>
          <a:off x="8561017" y="6581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123647</xdr:rowOff>
    </xdr:from>
    <xdr:to>
      <xdr:col>41</xdr:col>
      <xdr:colOff>101600</xdr:colOff>
      <xdr:row>38</xdr:row>
      <xdr:rowOff>53797</xdr:rowOff>
    </xdr:to>
    <xdr:sp macro="" textlink="">
      <xdr:nvSpPr>
        <xdr:cNvPr id="312" name="楕円 311"/>
        <xdr:cNvSpPr/>
      </xdr:nvSpPr>
      <xdr:spPr>
        <a:xfrm>
          <a:off x="7810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44924</xdr:rowOff>
    </xdr:from>
    <xdr:ext cx="378565" cy="259045"/>
    <xdr:sp macro="" textlink="">
      <xdr:nvSpPr>
        <xdr:cNvPr id="313" name="テキスト ボックス 312"/>
        <xdr:cNvSpPr txBox="1"/>
      </xdr:nvSpPr>
      <xdr:spPr>
        <a:xfrm>
          <a:off x="7672017" y="6560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153594</xdr:rowOff>
    </xdr:from>
    <xdr:to>
      <xdr:col>36</xdr:col>
      <xdr:colOff>165100</xdr:colOff>
      <xdr:row>38</xdr:row>
      <xdr:rowOff>83744</xdr:rowOff>
    </xdr:to>
    <xdr:sp macro="" textlink="">
      <xdr:nvSpPr>
        <xdr:cNvPr id="314" name="楕円 313"/>
        <xdr:cNvSpPr/>
      </xdr:nvSpPr>
      <xdr:spPr>
        <a:xfrm>
          <a:off x="6921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74871</xdr:rowOff>
    </xdr:from>
    <xdr:ext cx="378565" cy="259045"/>
    <xdr:sp macro="" textlink="">
      <xdr:nvSpPr>
        <xdr:cNvPr id="315" name="テキスト ボックス 314"/>
        <xdr:cNvSpPr txBox="1"/>
      </xdr:nvSpPr>
      <xdr:spPr>
        <a:xfrm>
          <a:off x="6783017" y="658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20554</xdr:rowOff>
    </xdr:from>
    <xdr:to>
      <xdr:col>55</xdr:col>
      <xdr:colOff>0</xdr:colOff>
      <xdr:row>55</xdr:row>
      <xdr:rowOff>154491</xdr:rowOff>
    </xdr:to>
    <xdr:cxnSp macro="">
      <xdr:nvCxnSpPr>
        <xdr:cNvPr id="342" name="直線コネクタ 341"/>
        <xdr:cNvCxnSpPr/>
      </xdr:nvCxnSpPr>
      <xdr:spPr>
        <a:xfrm flipV="1">
          <a:off x="9639300" y="9450304"/>
          <a:ext cx="838200" cy="13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103284</xdr:rowOff>
    </xdr:from>
    <xdr:to>
      <xdr:col>50</xdr:col>
      <xdr:colOff>114300</xdr:colOff>
      <xdr:row>55</xdr:row>
      <xdr:rowOff>154491</xdr:rowOff>
    </xdr:to>
    <xdr:cxnSp macro="">
      <xdr:nvCxnSpPr>
        <xdr:cNvPr id="345" name="直線コネクタ 344"/>
        <xdr:cNvCxnSpPr/>
      </xdr:nvCxnSpPr>
      <xdr:spPr>
        <a:xfrm>
          <a:off x="8750300" y="9533034"/>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86941</xdr:rowOff>
    </xdr:from>
    <xdr:ext cx="534377" cy="259045"/>
    <xdr:sp macro="" textlink="">
      <xdr:nvSpPr>
        <xdr:cNvPr id="347" name="テキスト ボックス 346"/>
        <xdr:cNvSpPr txBox="1"/>
      </xdr:nvSpPr>
      <xdr:spPr>
        <a:xfrm>
          <a:off x="9372111" y="968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103284</xdr:rowOff>
    </xdr:from>
    <xdr:to>
      <xdr:col>45</xdr:col>
      <xdr:colOff>177800</xdr:colOff>
      <xdr:row>55</xdr:row>
      <xdr:rowOff>139083</xdr:rowOff>
    </xdr:to>
    <xdr:cxnSp macro="">
      <xdr:nvCxnSpPr>
        <xdr:cNvPr id="348" name="直線コネクタ 347"/>
        <xdr:cNvCxnSpPr/>
      </xdr:nvCxnSpPr>
      <xdr:spPr>
        <a:xfrm flipV="1">
          <a:off x="7861300" y="9533034"/>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117299</xdr:rowOff>
    </xdr:from>
    <xdr:ext cx="534377" cy="259045"/>
    <xdr:sp macro="" textlink="">
      <xdr:nvSpPr>
        <xdr:cNvPr id="350" name="テキスト ボックス 349"/>
        <xdr:cNvSpPr txBox="1"/>
      </xdr:nvSpPr>
      <xdr:spPr>
        <a:xfrm>
          <a:off x="8483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135105</xdr:rowOff>
    </xdr:from>
    <xdr:to>
      <xdr:col>41</xdr:col>
      <xdr:colOff>50800</xdr:colOff>
      <xdr:row>55</xdr:row>
      <xdr:rowOff>139083</xdr:rowOff>
    </xdr:to>
    <xdr:cxnSp macro="">
      <xdr:nvCxnSpPr>
        <xdr:cNvPr id="351" name="直線コネクタ 350"/>
        <xdr:cNvCxnSpPr/>
      </xdr:nvCxnSpPr>
      <xdr:spPr>
        <a:xfrm>
          <a:off x="6972300" y="9564855"/>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158401</xdr:rowOff>
    </xdr:from>
    <xdr:ext cx="534377" cy="259045"/>
    <xdr:sp macro="" textlink="">
      <xdr:nvSpPr>
        <xdr:cNvPr id="353" name="テキスト ボックス 352"/>
        <xdr:cNvSpPr txBox="1"/>
      </xdr:nvSpPr>
      <xdr:spPr>
        <a:xfrm>
          <a:off x="7594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108681</xdr:rowOff>
    </xdr:from>
    <xdr:ext cx="534377" cy="259045"/>
    <xdr:sp macro="" textlink="">
      <xdr:nvSpPr>
        <xdr:cNvPr id="355" name="テキスト ボックス 354"/>
        <xdr:cNvSpPr txBox="1"/>
      </xdr:nvSpPr>
      <xdr:spPr>
        <a:xfrm>
          <a:off x="6705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141204</xdr:rowOff>
    </xdr:from>
    <xdr:to>
      <xdr:col>55</xdr:col>
      <xdr:colOff>50800</xdr:colOff>
      <xdr:row>55</xdr:row>
      <xdr:rowOff>71354</xdr:rowOff>
    </xdr:to>
    <xdr:sp macro="" textlink="">
      <xdr:nvSpPr>
        <xdr:cNvPr id="361" name="楕円 360"/>
        <xdr:cNvSpPr/>
      </xdr:nvSpPr>
      <xdr:spPr>
        <a:xfrm>
          <a:off x="10426700" y="93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164081</xdr:rowOff>
    </xdr:from>
    <xdr:ext cx="534377" cy="259045"/>
    <xdr:sp macro="" textlink="">
      <xdr:nvSpPr>
        <xdr:cNvPr id="362" name="農林水産業費該当値テキスト"/>
        <xdr:cNvSpPr txBox="1"/>
      </xdr:nvSpPr>
      <xdr:spPr>
        <a:xfrm>
          <a:off x="10528300" y="925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103691</xdr:rowOff>
    </xdr:from>
    <xdr:to>
      <xdr:col>50</xdr:col>
      <xdr:colOff>165100</xdr:colOff>
      <xdr:row>56</xdr:row>
      <xdr:rowOff>33841</xdr:rowOff>
    </xdr:to>
    <xdr:sp macro="" textlink="">
      <xdr:nvSpPr>
        <xdr:cNvPr id="363" name="楕円 362"/>
        <xdr:cNvSpPr/>
      </xdr:nvSpPr>
      <xdr:spPr>
        <a:xfrm>
          <a:off x="9588500" y="95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50368</xdr:rowOff>
    </xdr:from>
    <xdr:ext cx="534377" cy="259045"/>
    <xdr:sp macro="" textlink="">
      <xdr:nvSpPr>
        <xdr:cNvPr id="364" name="テキスト ボックス 363"/>
        <xdr:cNvSpPr txBox="1"/>
      </xdr:nvSpPr>
      <xdr:spPr>
        <a:xfrm>
          <a:off x="9372111" y="93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52484</xdr:rowOff>
    </xdr:from>
    <xdr:to>
      <xdr:col>46</xdr:col>
      <xdr:colOff>38100</xdr:colOff>
      <xdr:row>55</xdr:row>
      <xdr:rowOff>154084</xdr:rowOff>
    </xdr:to>
    <xdr:sp macro="" textlink="">
      <xdr:nvSpPr>
        <xdr:cNvPr id="365" name="楕円 364"/>
        <xdr:cNvSpPr/>
      </xdr:nvSpPr>
      <xdr:spPr>
        <a:xfrm>
          <a:off x="8699500" y="948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170611</xdr:rowOff>
    </xdr:from>
    <xdr:ext cx="534377" cy="259045"/>
    <xdr:sp macro="" textlink="">
      <xdr:nvSpPr>
        <xdr:cNvPr id="366" name="テキスト ボックス 365"/>
        <xdr:cNvSpPr txBox="1"/>
      </xdr:nvSpPr>
      <xdr:spPr>
        <a:xfrm>
          <a:off x="8483111" y="92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88283</xdr:rowOff>
    </xdr:from>
    <xdr:to>
      <xdr:col>41</xdr:col>
      <xdr:colOff>101600</xdr:colOff>
      <xdr:row>56</xdr:row>
      <xdr:rowOff>18433</xdr:rowOff>
    </xdr:to>
    <xdr:sp macro="" textlink="">
      <xdr:nvSpPr>
        <xdr:cNvPr id="367" name="楕円 366"/>
        <xdr:cNvSpPr/>
      </xdr:nvSpPr>
      <xdr:spPr>
        <a:xfrm>
          <a:off x="7810500" y="951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34960</xdr:rowOff>
    </xdr:from>
    <xdr:ext cx="534377" cy="259045"/>
    <xdr:sp macro="" textlink="">
      <xdr:nvSpPr>
        <xdr:cNvPr id="368" name="テキスト ボックス 367"/>
        <xdr:cNvSpPr txBox="1"/>
      </xdr:nvSpPr>
      <xdr:spPr>
        <a:xfrm>
          <a:off x="7594111" y="92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84305</xdr:rowOff>
    </xdr:from>
    <xdr:to>
      <xdr:col>36</xdr:col>
      <xdr:colOff>165100</xdr:colOff>
      <xdr:row>56</xdr:row>
      <xdr:rowOff>14455</xdr:rowOff>
    </xdr:to>
    <xdr:sp macro="" textlink="">
      <xdr:nvSpPr>
        <xdr:cNvPr id="369" name="楕円 368"/>
        <xdr:cNvSpPr/>
      </xdr:nvSpPr>
      <xdr:spPr>
        <a:xfrm>
          <a:off x="6921500" y="951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30982</xdr:rowOff>
    </xdr:from>
    <xdr:ext cx="534377" cy="259045"/>
    <xdr:sp macro="" textlink="">
      <xdr:nvSpPr>
        <xdr:cNvPr id="370" name="テキスト ボックス 369"/>
        <xdr:cNvSpPr txBox="1"/>
      </xdr:nvSpPr>
      <xdr:spPr>
        <a:xfrm>
          <a:off x="6705111" y="928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54563</xdr:rowOff>
    </xdr:from>
    <xdr:to>
      <xdr:col>55</xdr:col>
      <xdr:colOff>0</xdr:colOff>
      <xdr:row>76</xdr:row>
      <xdr:rowOff>85147</xdr:rowOff>
    </xdr:to>
    <xdr:cxnSp macro="">
      <xdr:nvCxnSpPr>
        <xdr:cNvPr id="401" name="直線コネクタ 400"/>
        <xdr:cNvCxnSpPr/>
      </xdr:nvCxnSpPr>
      <xdr:spPr>
        <a:xfrm>
          <a:off x="9639300" y="13084763"/>
          <a:ext cx="838200" cy="3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54563</xdr:rowOff>
    </xdr:from>
    <xdr:to>
      <xdr:col>50</xdr:col>
      <xdr:colOff>114300</xdr:colOff>
      <xdr:row>77</xdr:row>
      <xdr:rowOff>164633</xdr:rowOff>
    </xdr:to>
    <xdr:cxnSp macro="">
      <xdr:nvCxnSpPr>
        <xdr:cNvPr id="404" name="直線コネクタ 403"/>
        <xdr:cNvCxnSpPr/>
      </xdr:nvCxnSpPr>
      <xdr:spPr>
        <a:xfrm flipV="1">
          <a:off x="8750300" y="13084763"/>
          <a:ext cx="889000" cy="28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4331</xdr:rowOff>
    </xdr:from>
    <xdr:ext cx="534377" cy="259045"/>
    <xdr:sp macro="" textlink="">
      <xdr:nvSpPr>
        <xdr:cNvPr id="406" name="テキスト ボックス 405"/>
        <xdr:cNvSpPr txBox="1"/>
      </xdr:nvSpPr>
      <xdr:spPr>
        <a:xfrm>
          <a:off x="9372111" y="132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19391</xdr:rowOff>
    </xdr:from>
    <xdr:to>
      <xdr:col>45</xdr:col>
      <xdr:colOff>177800</xdr:colOff>
      <xdr:row>77</xdr:row>
      <xdr:rowOff>164633</xdr:rowOff>
    </xdr:to>
    <xdr:cxnSp macro="">
      <xdr:nvCxnSpPr>
        <xdr:cNvPr id="407" name="直線コネクタ 406"/>
        <xdr:cNvCxnSpPr/>
      </xdr:nvCxnSpPr>
      <xdr:spPr>
        <a:xfrm>
          <a:off x="7861300" y="13221041"/>
          <a:ext cx="889000" cy="14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21175</xdr:rowOff>
    </xdr:from>
    <xdr:ext cx="534377" cy="259045"/>
    <xdr:sp macro="" textlink="">
      <xdr:nvSpPr>
        <xdr:cNvPr id="409" name="テキスト ボックス 408"/>
        <xdr:cNvSpPr txBox="1"/>
      </xdr:nvSpPr>
      <xdr:spPr>
        <a:xfrm>
          <a:off x="8483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88134</xdr:rowOff>
    </xdr:from>
    <xdr:to>
      <xdr:col>41</xdr:col>
      <xdr:colOff>50800</xdr:colOff>
      <xdr:row>77</xdr:row>
      <xdr:rowOff>19391</xdr:rowOff>
    </xdr:to>
    <xdr:cxnSp macro="">
      <xdr:nvCxnSpPr>
        <xdr:cNvPr id="410" name="直線コネクタ 409"/>
        <xdr:cNvCxnSpPr/>
      </xdr:nvCxnSpPr>
      <xdr:spPr>
        <a:xfrm>
          <a:off x="6972300" y="13118334"/>
          <a:ext cx="889000" cy="10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65450</xdr:rowOff>
    </xdr:from>
    <xdr:ext cx="534377" cy="259045"/>
    <xdr:sp macro="" textlink="">
      <xdr:nvSpPr>
        <xdr:cNvPr id="412" name="テキスト ボックス 411"/>
        <xdr:cNvSpPr txBox="1"/>
      </xdr:nvSpPr>
      <xdr:spPr>
        <a:xfrm>
          <a:off x="7594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62918</xdr:rowOff>
    </xdr:from>
    <xdr:ext cx="534377" cy="259045"/>
    <xdr:sp macro="" textlink="">
      <xdr:nvSpPr>
        <xdr:cNvPr id="414" name="テキスト ボックス 413"/>
        <xdr:cNvSpPr txBox="1"/>
      </xdr:nvSpPr>
      <xdr:spPr>
        <a:xfrm>
          <a:off x="6705111" y="134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34347</xdr:rowOff>
    </xdr:from>
    <xdr:to>
      <xdr:col>55</xdr:col>
      <xdr:colOff>50800</xdr:colOff>
      <xdr:row>76</xdr:row>
      <xdr:rowOff>135947</xdr:rowOff>
    </xdr:to>
    <xdr:sp macro="" textlink="">
      <xdr:nvSpPr>
        <xdr:cNvPr id="420" name="楕円 419"/>
        <xdr:cNvSpPr/>
      </xdr:nvSpPr>
      <xdr:spPr>
        <a:xfrm>
          <a:off x="10426700" y="130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57223</xdr:rowOff>
    </xdr:from>
    <xdr:ext cx="534377" cy="259045"/>
    <xdr:sp macro="" textlink="">
      <xdr:nvSpPr>
        <xdr:cNvPr id="421" name="商工費該当値テキスト"/>
        <xdr:cNvSpPr txBox="1"/>
      </xdr:nvSpPr>
      <xdr:spPr>
        <a:xfrm>
          <a:off x="10528300" y="1291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3763</xdr:rowOff>
    </xdr:from>
    <xdr:to>
      <xdr:col>50</xdr:col>
      <xdr:colOff>165100</xdr:colOff>
      <xdr:row>76</xdr:row>
      <xdr:rowOff>105363</xdr:rowOff>
    </xdr:to>
    <xdr:sp macro="" textlink="">
      <xdr:nvSpPr>
        <xdr:cNvPr id="422" name="楕円 421"/>
        <xdr:cNvSpPr/>
      </xdr:nvSpPr>
      <xdr:spPr>
        <a:xfrm>
          <a:off x="9588500" y="1303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121890</xdr:rowOff>
    </xdr:from>
    <xdr:ext cx="534377" cy="259045"/>
    <xdr:sp macro="" textlink="">
      <xdr:nvSpPr>
        <xdr:cNvPr id="423" name="テキスト ボックス 422"/>
        <xdr:cNvSpPr txBox="1"/>
      </xdr:nvSpPr>
      <xdr:spPr>
        <a:xfrm>
          <a:off x="9372111" y="1280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113833</xdr:rowOff>
    </xdr:from>
    <xdr:to>
      <xdr:col>46</xdr:col>
      <xdr:colOff>38100</xdr:colOff>
      <xdr:row>78</xdr:row>
      <xdr:rowOff>43983</xdr:rowOff>
    </xdr:to>
    <xdr:sp macro="" textlink="">
      <xdr:nvSpPr>
        <xdr:cNvPr id="424" name="楕円 423"/>
        <xdr:cNvSpPr/>
      </xdr:nvSpPr>
      <xdr:spPr>
        <a:xfrm>
          <a:off x="8699500" y="1331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35110</xdr:rowOff>
    </xdr:from>
    <xdr:ext cx="534377" cy="259045"/>
    <xdr:sp macro="" textlink="">
      <xdr:nvSpPr>
        <xdr:cNvPr id="425" name="テキスト ボックス 424"/>
        <xdr:cNvSpPr txBox="1"/>
      </xdr:nvSpPr>
      <xdr:spPr>
        <a:xfrm>
          <a:off x="8483111" y="134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140041</xdr:rowOff>
    </xdr:from>
    <xdr:to>
      <xdr:col>41</xdr:col>
      <xdr:colOff>101600</xdr:colOff>
      <xdr:row>77</xdr:row>
      <xdr:rowOff>70191</xdr:rowOff>
    </xdr:to>
    <xdr:sp macro="" textlink="">
      <xdr:nvSpPr>
        <xdr:cNvPr id="426" name="楕円 425"/>
        <xdr:cNvSpPr/>
      </xdr:nvSpPr>
      <xdr:spPr>
        <a:xfrm>
          <a:off x="7810500" y="1317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86718</xdr:rowOff>
    </xdr:from>
    <xdr:ext cx="534377" cy="259045"/>
    <xdr:sp macro="" textlink="">
      <xdr:nvSpPr>
        <xdr:cNvPr id="427" name="テキスト ボックス 426"/>
        <xdr:cNvSpPr txBox="1"/>
      </xdr:nvSpPr>
      <xdr:spPr>
        <a:xfrm>
          <a:off x="7594111" y="129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37334</xdr:rowOff>
    </xdr:from>
    <xdr:to>
      <xdr:col>36</xdr:col>
      <xdr:colOff>165100</xdr:colOff>
      <xdr:row>76</xdr:row>
      <xdr:rowOff>138934</xdr:rowOff>
    </xdr:to>
    <xdr:sp macro="" textlink="">
      <xdr:nvSpPr>
        <xdr:cNvPr id="428" name="楕円 427"/>
        <xdr:cNvSpPr/>
      </xdr:nvSpPr>
      <xdr:spPr>
        <a:xfrm>
          <a:off x="6921500" y="130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155461</xdr:rowOff>
    </xdr:from>
    <xdr:ext cx="534377" cy="259045"/>
    <xdr:sp macro="" textlink="">
      <xdr:nvSpPr>
        <xdr:cNvPr id="429" name="テキスト ボックス 428"/>
        <xdr:cNvSpPr txBox="1"/>
      </xdr:nvSpPr>
      <xdr:spPr>
        <a:xfrm>
          <a:off x="6705111" y="128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56170</xdr:rowOff>
    </xdr:from>
    <xdr:to>
      <xdr:col>55</xdr:col>
      <xdr:colOff>0</xdr:colOff>
      <xdr:row>95</xdr:row>
      <xdr:rowOff>155344</xdr:rowOff>
    </xdr:to>
    <xdr:cxnSp macro="">
      <xdr:nvCxnSpPr>
        <xdr:cNvPr id="458" name="直線コネクタ 457"/>
        <xdr:cNvCxnSpPr/>
      </xdr:nvCxnSpPr>
      <xdr:spPr>
        <a:xfrm>
          <a:off x="9639300" y="16172470"/>
          <a:ext cx="838200" cy="27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77987</xdr:rowOff>
    </xdr:from>
    <xdr:ext cx="534377" cy="259045"/>
    <xdr:sp macro="" textlink="">
      <xdr:nvSpPr>
        <xdr:cNvPr id="459" name="土木費平均値テキスト"/>
        <xdr:cNvSpPr txBox="1"/>
      </xdr:nvSpPr>
      <xdr:spPr>
        <a:xfrm>
          <a:off x="10528300" y="1653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56170</xdr:rowOff>
    </xdr:from>
    <xdr:to>
      <xdr:col>50</xdr:col>
      <xdr:colOff>114300</xdr:colOff>
      <xdr:row>95</xdr:row>
      <xdr:rowOff>13102</xdr:rowOff>
    </xdr:to>
    <xdr:cxnSp macro="">
      <xdr:nvCxnSpPr>
        <xdr:cNvPr id="461" name="直線コネクタ 460"/>
        <xdr:cNvCxnSpPr/>
      </xdr:nvCxnSpPr>
      <xdr:spPr>
        <a:xfrm flipV="1">
          <a:off x="8750300" y="16172470"/>
          <a:ext cx="889000" cy="12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126961</xdr:rowOff>
    </xdr:from>
    <xdr:ext cx="534377" cy="259045"/>
    <xdr:sp macro="" textlink="">
      <xdr:nvSpPr>
        <xdr:cNvPr id="463" name="テキスト ボックス 462"/>
        <xdr:cNvSpPr txBox="1"/>
      </xdr:nvSpPr>
      <xdr:spPr>
        <a:xfrm>
          <a:off x="9372111" y="165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13102</xdr:rowOff>
    </xdr:from>
    <xdr:to>
      <xdr:col>45</xdr:col>
      <xdr:colOff>177800</xdr:colOff>
      <xdr:row>96</xdr:row>
      <xdr:rowOff>91641</xdr:rowOff>
    </xdr:to>
    <xdr:cxnSp macro="">
      <xdr:nvCxnSpPr>
        <xdr:cNvPr id="464" name="直線コネクタ 463"/>
        <xdr:cNvCxnSpPr/>
      </xdr:nvCxnSpPr>
      <xdr:spPr>
        <a:xfrm flipV="1">
          <a:off x="7861300" y="16300852"/>
          <a:ext cx="889000" cy="24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508</xdr:rowOff>
    </xdr:from>
    <xdr:ext cx="534377" cy="259045"/>
    <xdr:sp macro="" textlink="">
      <xdr:nvSpPr>
        <xdr:cNvPr id="466" name="テキスト ボックス 465"/>
        <xdr:cNvSpPr txBox="1"/>
      </xdr:nvSpPr>
      <xdr:spPr>
        <a:xfrm>
          <a:off x="8483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86756</xdr:rowOff>
    </xdr:from>
    <xdr:to>
      <xdr:col>41</xdr:col>
      <xdr:colOff>50800</xdr:colOff>
      <xdr:row>96</xdr:row>
      <xdr:rowOff>91641</xdr:rowOff>
    </xdr:to>
    <xdr:cxnSp macro="">
      <xdr:nvCxnSpPr>
        <xdr:cNvPr id="467" name="直線コネクタ 466"/>
        <xdr:cNvCxnSpPr/>
      </xdr:nvCxnSpPr>
      <xdr:spPr>
        <a:xfrm>
          <a:off x="6972300" y="16545956"/>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6016</xdr:rowOff>
    </xdr:from>
    <xdr:ext cx="534377" cy="259045"/>
    <xdr:sp macro="" textlink="">
      <xdr:nvSpPr>
        <xdr:cNvPr id="469" name="テキスト ボックス 468"/>
        <xdr:cNvSpPr txBox="1"/>
      </xdr:nvSpPr>
      <xdr:spPr>
        <a:xfrm>
          <a:off x="7594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162517</xdr:rowOff>
    </xdr:from>
    <xdr:ext cx="534377" cy="259045"/>
    <xdr:sp macro="" textlink="">
      <xdr:nvSpPr>
        <xdr:cNvPr id="471" name="テキスト ボックス 470"/>
        <xdr:cNvSpPr txBox="1"/>
      </xdr:nvSpPr>
      <xdr:spPr>
        <a:xfrm>
          <a:off x="6705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104544</xdr:rowOff>
    </xdr:from>
    <xdr:to>
      <xdr:col>55</xdr:col>
      <xdr:colOff>50800</xdr:colOff>
      <xdr:row>96</xdr:row>
      <xdr:rowOff>34694</xdr:rowOff>
    </xdr:to>
    <xdr:sp macro="" textlink="">
      <xdr:nvSpPr>
        <xdr:cNvPr id="477" name="楕円 476"/>
        <xdr:cNvSpPr/>
      </xdr:nvSpPr>
      <xdr:spPr>
        <a:xfrm>
          <a:off x="10426700" y="1639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127421</xdr:rowOff>
    </xdr:from>
    <xdr:ext cx="534377" cy="259045"/>
    <xdr:sp macro="" textlink="">
      <xdr:nvSpPr>
        <xdr:cNvPr id="478" name="土木費該当値テキスト"/>
        <xdr:cNvSpPr txBox="1"/>
      </xdr:nvSpPr>
      <xdr:spPr>
        <a:xfrm>
          <a:off x="10528300" y="1624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5370</xdr:rowOff>
    </xdr:from>
    <xdr:to>
      <xdr:col>50</xdr:col>
      <xdr:colOff>165100</xdr:colOff>
      <xdr:row>94</xdr:row>
      <xdr:rowOff>106970</xdr:rowOff>
    </xdr:to>
    <xdr:sp macro="" textlink="">
      <xdr:nvSpPr>
        <xdr:cNvPr id="479" name="楕円 478"/>
        <xdr:cNvSpPr/>
      </xdr:nvSpPr>
      <xdr:spPr>
        <a:xfrm>
          <a:off x="9588500" y="161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123497</xdr:rowOff>
    </xdr:from>
    <xdr:ext cx="599010" cy="259045"/>
    <xdr:sp macro="" textlink="">
      <xdr:nvSpPr>
        <xdr:cNvPr id="480" name="テキスト ボックス 479"/>
        <xdr:cNvSpPr txBox="1"/>
      </xdr:nvSpPr>
      <xdr:spPr>
        <a:xfrm>
          <a:off x="9339795" y="1589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133752</xdr:rowOff>
    </xdr:from>
    <xdr:to>
      <xdr:col>46</xdr:col>
      <xdr:colOff>38100</xdr:colOff>
      <xdr:row>95</xdr:row>
      <xdr:rowOff>63902</xdr:rowOff>
    </xdr:to>
    <xdr:sp macro="" textlink="">
      <xdr:nvSpPr>
        <xdr:cNvPr id="481" name="楕円 480"/>
        <xdr:cNvSpPr/>
      </xdr:nvSpPr>
      <xdr:spPr>
        <a:xfrm>
          <a:off x="8699500" y="162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80429</xdr:rowOff>
    </xdr:from>
    <xdr:ext cx="534377" cy="259045"/>
    <xdr:sp macro="" textlink="">
      <xdr:nvSpPr>
        <xdr:cNvPr id="482" name="テキスト ボックス 481"/>
        <xdr:cNvSpPr txBox="1"/>
      </xdr:nvSpPr>
      <xdr:spPr>
        <a:xfrm>
          <a:off x="8483111" y="1602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40841</xdr:rowOff>
    </xdr:from>
    <xdr:to>
      <xdr:col>41</xdr:col>
      <xdr:colOff>101600</xdr:colOff>
      <xdr:row>96</xdr:row>
      <xdr:rowOff>142441</xdr:rowOff>
    </xdr:to>
    <xdr:sp macro="" textlink="">
      <xdr:nvSpPr>
        <xdr:cNvPr id="483" name="楕円 482"/>
        <xdr:cNvSpPr/>
      </xdr:nvSpPr>
      <xdr:spPr>
        <a:xfrm>
          <a:off x="7810500" y="1650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158968</xdr:rowOff>
    </xdr:from>
    <xdr:ext cx="534377" cy="259045"/>
    <xdr:sp macro="" textlink="">
      <xdr:nvSpPr>
        <xdr:cNvPr id="484" name="テキスト ボックス 483"/>
        <xdr:cNvSpPr txBox="1"/>
      </xdr:nvSpPr>
      <xdr:spPr>
        <a:xfrm>
          <a:off x="7594111" y="1627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35956</xdr:rowOff>
    </xdr:from>
    <xdr:to>
      <xdr:col>36</xdr:col>
      <xdr:colOff>165100</xdr:colOff>
      <xdr:row>96</xdr:row>
      <xdr:rowOff>137556</xdr:rowOff>
    </xdr:to>
    <xdr:sp macro="" textlink="">
      <xdr:nvSpPr>
        <xdr:cNvPr id="485" name="楕円 484"/>
        <xdr:cNvSpPr/>
      </xdr:nvSpPr>
      <xdr:spPr>
        <a:xfrm>
          <a:off x="6921500" y="164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154083</xdr:rowOff>
    </xdr:from>
    <xdr:ext cx="534377" cy="259045"/>
    <xdr:sp macro="" textlink="">
      <xdr:nvSpPr>
        <xdr:cNvPr id="486" name="テキスト ボックス 485"/>
        <xdr:cNvSpPr txBox="1"/>
      </xdr:nvSpPr>
      <xdr:spPr>
        <a:xfrm>
          <a:off x="6705111" y="1627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71479</xdr:rowOff>
    </xdr:from>
    <xdr:to>
      <xdr:col>85</xdr:col>
      <xdr:colOff>127000</xdr:colOff>
      <xdr:row>38</xdr:row>
      <xdr:rowOff>15146</xdr:rowOff>
    </xdr:to>
    <xdr:cxnSp macro="">
      <xdr:nvCxnSpPr>
        <xdr:cNvPr id="518" name="直線コネクタ 517"/>
        <xdr:cNvCxnSpPr/>
      </xdr:nvCxnSpPr>
      <xdr:spPr>
        <a:xfrm flipV="1">
          <a:off x="15481300" y="6415129"/>
          <a:ext cx="838200" cy="11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159195</xdr:rowOff>
    </xdr:from>
    <xdr:ext cx="534377" cy="259045"/>
    <xdr:sp macro="" textlink="">
      <xdr:nvSpPr>
        <xdr:cNvPr id="519" name="消防費平均値テキスト"/>
        <xdr:cNvSpPr txBox="1"/>
      </xdr:nvSpPr>
      <xdr:spPr>
        <a:xfrm>
          <a:off x="16370300" y="61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9790</xdr:rowOff>
    </xdr:from>
    <xdr:to>
      <xdr:col>81</xdr:col>
      <xdr:colOff>50800</xdr:colOff>
      <xdr:row>38</xdr:row>
      <xdr:rowOff>15146</xdr:rowOff>
    </xdr:to>
    <xdr:cxnSp macro="">
      <xdr:nvCxnSpPr>
        <xdr:cNvPr id="521" name="直線コネクタ 520"/>
        <xdr:cNvCxnSpPr/>
      </xdr:nvCxnSpPr>
      <xdr:spPr>
        <a:xfrm>
          <a:off x="14592300" y="6524890"/>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21012</xdr:rowOff>
    </xdr:from>
    <xdr:ext cx="534377" cy="259045"/>
    <xdr:sp macro="" textlink="">
      <xdr:nvSpPr>
        <xdr:cNvPr id="523" name="テキスト ボックス 522"/>
        <xdr:cNvSpPr txBox="1"/>
      </xdr:nvSpPr>
      <xdr:spPr>
        <a:xfrm>
          <a:off x="15214111" y="602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163507</xdr:rowOff>
    </xdr:from>
    <xdr:to>
      <xdr:col>76</xdr:col>
      <xdr:colOff>114300</xdr:colOff>
      <xdr:row>38</xdr:row>
      <xdr:rowOff>9790</xdr:rowOff>
    </xdr:to>
    <xdr:cxnSp macro="">
      <xdr:nvCxnSpPr>
        <xdr:cNvPr id="524" name="直線コネクタ 523"/>
        <xdr:cNvCxnSpPr/>
      </xdr:nvCxnSpPr>
      <xdr:spPr>
        <a:xfrm>
          <a:off x="13703300" y="6507157"/>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86000</xdr:rowOff>
    </xdr:from>
    <xdr:ext cx="534377" cy="259045"/>
    <xdr:sp macro="" textlink="">
      <xdr:nvSpPr>
        <xdr:cNvPr id="526" name="テキスト ボックス 525"/>
        <xdr:cNvSpPr txBox="1"/>
      </xdr:nvSpPr>
      <xdr:spPr>
        <a:xfrm>
          <a:off x="14325111" y="60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66678</xdr:rowOff>
    </xdr:from>
    <xdr:to>
      <xdr:col>71</xdr:col>
      <xdr:colOff>177800</xdr:colOff>
      <xdr:row>37</xdr:row>
      <xdr:rowOff>163507</xdr:rowOff>
    </xdr:to>
    <xdr:cxnSp macro="">
      <xdr:nvCxnSpPr>
        <xdr:cNvPr id="527" name="直線コネクタ 526"/>
        <xdr:cNvCxnSpPr/>
      </xdr:nvCxnSpPr>
      <xdr:spPr>
        <a:xfrm>
          <a:off x="12814300" y="6410328"/>
          <a:ext cx="889000" cy="9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122282</xdr:rowOff>
    </xdr:from>
    <xdr:ext cx="534377" cy="259045"/>
    <xdr:sp macro="" textlink="">
      <xdr:nvSpPr>
        <xdr:cNvPr id="529" name="テキスト ボックス 528"/>
        <xdr:cNvSpPr txBox="1"/>
      </xdr:nvSpPr>
      <xdr:spPr>
        <a:xfrm>
          <a:off x="13436111" y="612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117775</xdr:rowOff>
    </xdr:from>
    <xdr:ext cx="534377" cy="259045"/>
    <xdr:sp macro="" textlink="">
      <xdr:nvSpPr>
        <xdr:cNvPr id="531" name="テキスト ボックス 530"/>
        <xdr:cNvSpPr txBox="1"/>
      </xdr:nvSpPr>
      <xdr:spPr>
        <a:xfrm>
          <a:off x="12547111" y="61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20679</xdr:rowOff>
    </xdr:from>
    <xdr:to>
      <xdr:col>85</xdr:col>
      <xdr:colOff>177800</xdr:colOff>
      <xdr:row>37</xdr:row>
      <xdr:rowOff>122279</xdr:rowOff>
    </xdr:to>
    <xdr:sp macro="" textlink="">
      <xdr:nvSpPr>
        <xdr:cNvPr id="537" name="楕円 536"/>
        <xdr:cNvSpPr/>
      </xdr:nvSpPr>
      <xdr:spPr>
        <a:xfrm>
          <a:off x="16268700" y="63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170556</xdr:rowOff>
    </xdr:from>
    <xdr:ext cx="534377" cy="259045"/>
    <xdr:sp macro="" textlink="">
      <xdr:nvSpPr>
        <xdr:cNvPr id="538" name="消防費該当値テキスト"/>
        <xdr:cNvSpPr txBox="1"/>
      </xdr:nvSpPr>
      <xdr:spPr>
        <a:xfrm>
          <a:off x="16370300" y="634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135796</xdr:rowOff>
    </xdr:from>
    <xdr:to>
      <xdr:col>81</xdr:col>
      <xdr:colOff>101600</xdr:colOff>
      <xdr:row>38</xdr:row>
      <xdr:rowOff>65946</xdr:rowOff>
    </xdr:to>
    <xdr:sp macro="" textlink="">
      <xdr:nvSpPr>
        <xdr:cNvPr id="539" name="楕円 538"/>
        <xdr:cNvSpPr/>
      </xdr:nvSpPr>
      <xdr:spPr>
        <a:xfrm>
          <a:off x="15430500" y="64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57073</xdr:rowOff>
    </xdr:from>
    <xdr:ext cx="534377" cy="259045"/>
    <xdr:sp macro="" textlink="">
      <xdr:nvSpPr>
        <xdr:cNvPr id="540" name="テキスト ボックス 539"/>
        <xdr:cNvSpPr txBox="1"/>
      </xdr:nvSpPr>
      <xdr:spPr>
        <a:xfrm>
          <a:off x="15214111" y="657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130440</xdr:rowOff>
    </xdr:from>
    <xdr:to>
      <xdr:col>76</xdr:col>
      <xdr:colOff>165100</xdr:colOff>
      <xdr:row>38</xdr:row>
      <xdr:rowOff>60590</xdr:rowOff>
    </xdr:to>
    <xdr:sp macro="" textlink="">
      <xdr:nvSpPr>
        <xdr:cNvPr id="541" name="楕円 540"/>
        <xdr:cNvSpPr/>
      </xdr:nvSpPr>
      <xdr:spPr>
        <a:xfrm>
          <a:off x="14541500" y="647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51717</xdr:rowOff>
    </xdr:from>
    <xdr:ext cx="534377" cy="259045"/>
    <xdr:sp macro="" textlink="">
      <xdr:nvSpPr>
        <xdr:cNvPr id="542" name="テキスト ボックス 541"/>
        <xdr:cNvSpPr txBox="1"/>
      </xdr:nvSpPr>
      <xdr:spPr>
        <a:xfrm>
          <a:off x="14325111" y="656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112707</xdr:rowOff>
    </xdr:from>
    <xdr:to>
      <xdr:col>72</xdr:col>
      <xdr:colOff>38100</xdr:colOff>
      <xdr:row>38</xdr:row>
      <xdr:rowOff>42857</xdr:rowOff>
    </xdr:to>
    <xdr:sp macro="" textlink="">
      <xdr:nvSpPr>
        <xdr:cNvPr id="543" name="楕円 542"/>
        <xdr:cNvSpPr/>
      </xdr:nvSpPr>
      <xdr:spPr>
        <a:xfrm>
          <a:off x="13652500" y="64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33984</xdr:rowOff>
    </xdr:from>
    <xdr:ext cx="534377" cy="259045"/>
    <xdr:sp macro="" textlink="">
      <xdr:nvSpPr>
        <xdr:cNvPr id="544" name="テキスト ボックス 543"/>
        <xdr:cNvSpPr txBox="1"/>
      </xdr:nvSpPr>
      <xdr:spPr>
        <a:xfrm>
          <a:off x="13436111" y="654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15878</xdr:rowOff>
    </xdr:from>
    <xdr:to>
      <xdr:col>67</xdr:col>
      <xdr:colOff>101600</xdr:colOff>
      <xdr:row>37</xdr:row>
      <xdr:rowOff>117478</xdr:rowOff>
    </xdr:to>
    <xdr:sp macro="" textlink="">
      <xdr:nvSpPr>
        <xdr:cNvPr id="545" name="楕円 544"/>
        <xdr:cNvSpPr/>
      </xdr:nvSpPr>
      <xdr:spPr>
        <a:xfrm>
          <a:off x="12763500" y="635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108605</xdr:rowOff>
    </xdr:from>
    <xdr:ext cx="534377" cy="259045"/>
    <xdr:sp macro="" textlink="">
      <xdr:nvSpPr>
        <xdr:cNvPr id="546" name="テキスト ボックス 545"/>
        <xdr:cNvSpPr txBox="1"/>
      </xdr:nvSpPr>
      <xdr:spPr>
        <a:xfrm>
          <a:off x="12547111" y="645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27787</xdr:rowOff>
    </xdr:from>
    <xdr:to>
      <xdr:col>85</xdr:col>
      <xdr:colOff>127000</xdr:colOff>
      <xdr:row>56</xdr:row>
      <xdr:rowOff>90532</xdr:rowOff>
    </xdr:to>
    <xdr:cxnSp macro="">
      <xdr:nvCxnSpPr>
        <xdr:cNvPr id="573" name="直線コネクタ 572"/>
        <xdr:cNvCxnSpPr/>
      </xdr:nvCxnSpPr>
      <xdr:spPr>
        <a:xfrm flipV="1">
          <a:off x="15481300" y="9628987"/>
          <a:ext cx="838200" cy="6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124198</xdr:rowOff>
    </xdr:from>
    <xdr:ext cx="534377" cy="259045"/>
    <xdr:sp macro="" textlink="">
      <xdr:nvSpPr>
        <xdr:cNvPr id="574" name="教育費平均値テキスト"/>
        <xdr:cNvSpPr txBox="1"/>
      </xdr:nvSpPr>
      <xdr:spPr>
        <a:xfrm>
          <a:off x="16370300" y="972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22520</xdr:rowOff>
    </xdr:from>
    <xdr:to>
      <xdr:col>81</xdr:col>
      <xdr:colOff>50800</xdr:colOff>
      <xdr:row>56</xdr:row>
      <xdr:rowOff>90532</xdr:rowOff>
    </xdr:to>
    <xdr:cxnSp macro="">
      <xdr:nvCxnSpPr>
        <xdr:cNvPr id="576" name="直線コネクタ 575"/>
        <xdr:cNvCxnSpPr/>
      </xdr:nvCxnSpPr>
      <xdr:spPr>
        <a:xfrm>
          <a:off x="14592300" y="9623720"/>
          <a:ext cx="889000" cy="6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64126</xdr:rowOff>
    </xdr:from>
    <xdr:ext cx="534377" cy="259045"/>
    <xdr:sp macro="" textlink="">
      <xdr:nvSpPr>
        <xdr:cNvPr id="578" name="テキスト ボックス 577"/>
        <xdr:cNvSpPr txBox="1"/>
      </xdr:nvSpPr>
      <xdr:spPr>
        <a:xfrm>
          <a:off x="15214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22520</xdr:rowOff>
    </xdr:from>
    <xdr:to>
      <xdr:col>76</xdr:col>
      <xdr:colOff>114300</xdr:colOff>
      <xdr:row>56</xdr:row>
      <xdr:rowOff>140729</xdr:rowOff>
    </xdr:to>
    <xdr:cxnSp macro="">
      <xdr:nvCxnSpPr>
        <xdr:cNvPr id="579" name="直線コネクタ 578"/>
        <xdr:cNvCxnSpPr/>
      </xdr:nvCxnSpPr>
      <xdr:spPr>
        <a:xfrm flipV="1">
          <a:off x="13703300" y="9623720"/>
          <a:ext cx="889000" cy="11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91010</xdr:rowOff>
    </xdr:from>
    <xdr:ext cx="534377" cy="259045"/>
    <xdr:sp macro="" textlink="">
      <xdr:nvSpPr>
        <xdr:cNvPr id="581" name="テキスト ボックス 580"/>
        <xdr:cNvSpPr txBox="1"/>
      </xdr:nvSpPr>
      <xdr:spPr>
        <a:xfrm>
          <a:off x="14325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140729</xdr:rowOff>
    </xdr:from>
    <xdr:to>
      <xdr:col>71</xdr:col>
      <xdr:colOff>177800</xdr:colOff>
      <xdr:row>57</xdr:row>
      <xdr:rowOff>14848</xdr:rowOff>
    </xdr:to>
    <xdr:cxnSp macro="">
      <xdr:nvCxnSpPr>
        <xdr:cNvPr id="582" name="直線コネクタ 581"/>
        <xdr:cNvCxnSpPr/>
      </xdr:nvCxnSpPr>
      <xdr:spPr>
        <a:xfrm flipV="1">
          <a:off x="12814300" y="9741929"/>
          <a:ext cx="889000" cy="4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124326</xdr:rowOff>
    </xdr:from>
    <xdr:ext cx="534377" cy="259045"/>
    <xdr:sp macro="" textlink="">
      <xdr:nvSpPr>
        <xdr:cNvPr id="584" name="テキスト ボックス 583"/>
        <xdr:cNvSpPr txBox="1"/>
      </xdr:nvSpPr>
      <xdr:spPr>
        <a:xfrm>
          <a:off x="13436111" y="98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121139</xdr:rowOff>
    </xdr:from>
    <xdr:ext cx="534377" cy="259045"/>
    <xdr:sp macro="" textlink="">
      <xdr:nvSpPr>
        <xdr:cNvPr id="586" name="テキスト ボックス 585"/>
        <xdr:cNvSpPr txBox="1"/>
      </xdr:nvSpPr>
      <xdr:spPr>
        <a:xfrm>
          <a:off x="12547111" y="989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148437</xdr:rowOff>
    </xdr:from>
    <xdr:to>
      <xdr:col>85</xdr:col>
      <xdr:colOff>177800</xdr:colOff>
      <xdr:row>56</xdr:row>
      <xdr:rowOff>78587</xdr:rowOff>
    </xdr:to>
    <xdr:sp macro="" textlink="">
      <xdr:nvSpPr>
        <xdr:cNvPr id="592" name="楕円 591"/>
        <xdr:cNvSpPr/>
      </xdr:nvSpPr>
      <xdr:spPr>
        <a:xfrm>
          <a:off x="16268700" y="957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171314</xdr:rowOff>
    </xdr:from>
    <xdr:ext cx="534377" cy="259045"/>
    <xdr:sp macro="" textlink="">
      <xdr:nvSpPr>
        <xdr:cNvPr id="593" name="教育費該当値テキスト"/>
        <xdr:cNvSpPr txBox="1"/>
      </xdr:nvSpPr>
      <xdr:spPr>
        <a:xfrm>
          <a:off x="16370300" y="94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39732</xdr:rowOff>
    </xdr:from>
    <xdr:to>
      <xdr:col>81</xdr:col>
      <xdr:colOff>101600</xdr:colOff>
      <xdr:row>56</xdr:row>
      <xdr:rowOff>141332</xdr:rowOff>
    </xdr:to>
    <xdr:sp macro="" textlink="">
      <xdr:nvSpPr>
        <xdr:cNvPr id="594" name="楕円 593"/>
        <xdr:cNvSpPr/>
      </xdr:nvSpPr>
      <xdr:spPr>
        <a:xfrm>
          <a:off x="15430500" y="96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157859</xdr:rowOff>
    </xdr:from>
    <xdr:ext cx="534377" cy="259045"/>
    <xdr:sp macro="" textlink="">
      <xdr:nvSpPr>
        <xdr:cNvPr id="595" name="テキスト ボックス 594"/>
        <xdr:cNvSpPr txBox="1"/>
      </xdr:nvSpPr>
      <xdr:spPr>
        <a:xfrm>
          <a:off x="15214111" y="94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143170</xdr:rowOff>
    </xdr:from>
    <xdr:to>
      <xdr:col>76</xdr:col>
      <xdr:colOff>165100</xdr:colOff>
      <xdr:row>56</xdr:row>
      <xdr:rowOff>73320</xdr:rowOff>
    </xdr:to>
    <xdr:sp macro="" textlink="">
      <xdr:nvSpPr>
        <xdr:cNvPr id="596" name="楕円 595"/>
        <xdr:cNvSpPr/>
      </xdr:nvSpPr>
      <xdr:spPr>
        <a:xfrm>
          <a:off x="14541500" y="95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89847</xdr:rowOff>
    </xdr:from>
    <xdr:ext cx="599010" cy="259045"/>
    <xdr:sp macro="" textlink="">
      <xdr:nvSpPr>
        <xdr:cNvPr id="597" name="テキスト ボックス 596"/>
        <xdr:cNvSpPr txBox="1"/>
      </xdr:nvSpPr>
      <xdr:spPr>
        <a:xfrm>
          <a:off x="14292795" y="934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89929</xdr:rowOff>
    </xdr:from>
    <xdr:to>
      <xdr:col>72</xdr:col>
      <xdr:colOff>38100</xdr:colOff>
      <xdr:row>57</xdr:row>
      <xdr:rowOff>20079</xdr:rowOff>
    </xdr:to>
    <xdr:sp macro="" textlink="">
      <xdr:nvSpPr>
        <xdr:cNvPr id="598" name="楕円 597"/>
        <xdr:cNvSpPr/>
      </xdr:nvSpPr>
      <xdr:spPr>
        <a:xfrm>
          <a:off x="13652500" y="96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36606</xdr:rowOff>
    </xdr:from>
    <xdr:ext cx="534377" cy="259045"/>
    <xdr:sp macro="" textlink="">
      <xdr:nvSpPr>
        <xdr:cNvPr id="599" name="テキスト ボックス 598"/>
        <xdr:cNvSpPr txBox="1"/>
      </xdr:nvSpPr>
      <xdr:spPr>
        <a:xfrm>
          <a:off x="13436111" y="94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135498</xdr:rowOff>
    </xdr:from>
    <xdr:to>
      <xdr:col>67</xdr:col>
      <xdr:colOff>101600</xdr:colOff>
      <xdr:row>57</xdr:row>
      <xdr:rowOff>65648</xdr:rowOff>
    </xdr:to>
    <xdr:sp macro="" textlink="">
      <xdr:nvSpPr>
        <xdr:cNvPr id="600" name="楕円 599"/>
        <xdr:cNvSpPr/>
      </xdr:nvSpPr>
      <xdr:spPr>
        <a:xfrm>
          <a:off x="12763500" y="97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82175</xdr:rowOff>
    </xdr:from>
    <xdr:ext cx="534377" cy="259045"/>
    <xdr:sp macro="" textlink="">
      <xdr:nvSpPr>
        <xdr:cNvPr id="601" name="テキスト ボックス 600"/>
        <xdr:cNvSpPr txBox="1"/>
      </xdr:nvSpPr>
      <xdr:spPr>
        <a:xfrm>
          <a:off x="12547111" y="951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5773</xdr:rowOff>
    </xdr:from>
    <xdr:to>
      <xdr:col>85</xdr:col>
      <xdr:colOff>127000</xdr:colOff>
      <xdr:row>79</xdr:row>
      <xdr:rowOff>28121</xdr:rowOff>
    </xdr:to>
    <xdr:cxnSp macro="">
      <xdr:nvCxnSpPr>
        <xdr:cNvPr id="632" name="直線コネクタ 631"/>
        <xdr:cNvCxnSpPr/>
      </xdr:nvCxnSpPr>
      <xdr:spPr>
        <a:xfrm flipV="1">
          <a:off x="15481300" y="13550323"/>
          <a:ext cx="838200" cy="2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113265</xdr:rowOff>
    </xdr:from>
    <xdr:ext cx="469744" cy="259045"/>
    <xdr:sp macro="" textlink="">
      <xdr:nvSpPr>
        <xdr:cNvPr id="633" name="災害復旧費平均値テキスト"/>
        <xdr:cNvSpPr txBox="1"/>
      </xdr:nvSpPr>
      <xdr:spPr>
        <a:xfrm>
          <a:off x="16370300" y="1348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16822</xdr:rowOff>
    </xdr:from>
    <xdr:to>
      <xdr:col>81</xdr:col>
      <xdr:colOff>50800</xdr:colOff>
      <xdr:row>79</xdr:row>
      <xdr:rowOff>28121</xdr:rowOff>
    </xdr:to>
    <xdr:cxnSp macro="">
      <xdr:nvCxnSpPr>
        <xdr:cNvPr id="635" name="直線コネクタ 634"/>
        <xdr:cNvCxnSpPr/>
      </xdr:nvCxnSpPr>
      <xdr:spPr>
        <a:xfrm>
          <a:off x="14592300" y="13561372"/>
          <a:ext cx="8890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15231</xdr:rowOff>
    </xdr:from>
    <xdr:ext cx="534377" cy="259045"/>
    <xdr:sp macro="" textlink="">
      <xdr:nvSpPr>
        <xdr:cNvPr id="637" name="テキスト ボックス 636"/>
        <xdr:cNvSpPr txBox="1"/>
      </xdr:nvSpPr>
      <xdr:spPr>
        <a:xfrm>
          <a:off x="15214111"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29961</xdr:rowOff>
    </xdr:from>
    <xdr:to>
      <xdr:col>76</xdr:col>
      <xdr:colOff>114300</xdr:colOff>
      <xdr:row>79</xdr:row>
      <xdr:rowOff>16822</xdr:rowOff>
    </xdr:to>
    <xdr:cxnSp macro="">
      <xdr:nvCxnSpPr>
        <xdr:cNvPr id="638" name="直線コネクタ 637"/>
        <xdr:cNvCxnSpPr/>
      </xdr:nvCxnSpPr>
      <xdr:spPr>
        <a:xfrm>
          <a:off x="13703300" y="13403061"/>
          <a:ext cx="889000" cy="15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79491</xdr:rowOff>
    </xdr:from>
    <xdr:ext cx="469744" cy="259045"/>
    <xdr:sp macro="" textlink="">
      <xdr:nvSpPr>
        <xdr:cNvPr id="640" name="テキスト ボックス 639"/>
        <xdr:cNvSpPr txBox="1"/>
      </xdr:nvSpPr>
      <xdr:spPr>
        <a:xfrm>
          <a:off x="14357428" y="132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29961</xdr:rowOff>
    </xdr:from>
    <xdr:to>
      <xdr:col>71</xdr:col>
      <xdr:colOff>177800</xdr:colOff>
      <xdr:row>78</xdr:row>
      <xdr:rowOff>153242</xdr:rowOff>
    </xdr:to>
    <xdr:cxnSp macro="">
      <xdr:nvCxnSpPr>
        <xdr:cNvPr id="641" name="直線コネクタ 640"/>
        <xdr:cNvCxnSpPr/>
      </xdr:nvCxnSpPr>
      <xdr:spPr>
        <a:xfrm flipV="1">
          <a:off x="12814300" y="13403061"/>
          <a:ext cx="889000" cy="12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73989</xdr:rowOff>
    </xdr:from>
    <xdr:ext cx="469744" cy="259045"/>
    <xdr:sp macro="" textlink="">
      <xdr:nvSpPr>
        <xdr:cNvPr id="643" name="テキスト ボックス 642"/>
        <xdr:cNvSpPr txBox="1"/>
      </xdr:nvSpPr>
      <xdr:spPr>
        <a:xfrm>
          <a:off x="13468428" y="1361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111806</xdr:rowOff>
    </xdr:from>
    <xdr:ext cx="469744" cy="259045"/>
    <xdr:sp macro="" textlink="">
      <xdr:nvSpPr>
        <xdr:cNvPr id="645" name="テキスト ボックス 644"/>
        <xdr:cNvSpPr txBox="1"/>
      </xdr:nvSpPr>
      <xdr:spPr>
        <a:xfrm>
          <a:off x="12579428" y="1365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126423</xdr:rowOff>
    </xdr:from>
    <xdr:to>
      <xdr:col>85</xdr:col>
      <xdr:colOff>177800</xdr:colOff>
      <xdr:row>79</xdr:row>
      <xdr:rowOff>56573</xdr:rowOff>
    </xdr:to>
    <xdr:sp macro="" textlink="">
      <xdr:nvSpPr>
        <xdr:cNvPr id="651" name="楕円 650"/>
        <xdr:cNvSpPr/>
      </xdr:nvSpPr>
      <xdr:spPr>
        <a:xfrm>
          <a:off x="16268700" y="134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85800</xdr:rowOff>
    </xdr:from>
    <xdr:ext cx="469744" cy="259045"/>
    <xdr:sp macro="" textlink="">
      <xdr:nvSpPr>
        <xdr:cNvPr id="652" name="災害復旧費該当値テキスト"/>
        <xdr:cNvSpPr txBox="1"/>
      </xdr:nvSpPr>
      <xdr:spPr>
        <a:xfrm>
          <a:off x="16370300" y="1328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148771</xdr:rowOff>
    </xdr:from>
    <xdr:to>
      <xdr:col>81</xdr:col>
      <xdr:colOff>101600</xdr:colOff>
      <xdr:row>79</xdr:row>
      <xdr:rowOff>78921</xdr:rowOff>
    </xdr:to>
    <xdr:sp macro="" textlink="">
      <xdr:nvSpPr>
        <xdr:cNvPr id="653" name="楕円 652"/>
        <xdr:cNvSpPr/>
      </xdr:nvSpPr>
      <xdr:spPr>
        <a:xfrm>
          <a:off x="15430500" y="135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70048</xdr:rowOff>
    </xdr:from>
    <xdr:ext cx="469744" cy="259045"/>
    <xdr:sp macro="" textlink="">
      <xdr:nvSpPr>
        <xdr:cNvPr id="654" name="テキスト ボックス 653"/>
        <xdr:cNvSpPr txBox="1"/>
      </xdr:nvSpPr>
      <xdr:spPr>
        <a:xfrm>
          <a:off x="15246428" y="1361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137472</xdr:rowOff>
    </xdr:from>
    <xdr:to>
      <xdr:col>76</xdr:col>
      <xdr:colOff>165100</xdr:colOff>
      <xdr:row>79</xdr:row>
      <xdr:rowOff>67622</xdr:rowOff>
    </xdr:to>
    <xdr:sp macro="" textlink="">
      <xdr:nvSpPr>
        <xdr:cNvPr id="655" name="楕円 654"/>
        <xdr:cNvSpPr/>
      </xdr:nvSpPr>
      <xdr:spPr>
        <a:xfrm>
          <a:off x="14541500" y="135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58749</xdr:rowOff>
    </xdr:from>
    <xdr:ext cx="469744" cy="259045"/>
    <xdr:sp macro="" textlink="">
      <xdr:nvSpPr>
        <xdr:cNvPr id="656" name="テキスト ボックス 655"/>
        <xdr:cNvSpPr txBox="1"/>
      </xdr:nvSpPr>
      <xdr:spPr>
        <a:xfrm>
          <a:off x="14357428" y="1360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150611</xdr:rowOff>
    </xdr:from>
    <xdr:to>
      <xdr:col>72</xdr:col>
      <xdr:colOff>38100</xdr:colOff>
      <xdr:row>78</xdr:row>
      <xdr:rowOff>80761</xdr:rowOff>
    </xdr:to>
    <xdr:sp macro="" textlink="">
      <xdr:nvSpPr>
        <xdr:cNvPr id="657" name="楕円 656"/>
        <xdr:cNvSpPr/>
      </xdr:nvSpPr>
      <xdr:spPr>
        <a:xfrm>
          <a:off x="13652500" y="133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97288</xdr:rowOff>
    </xdr:from>
    <xdr:ext cx="534377" cy="259045"/>
    <xdr:sp macro="" textlink="">
      <xdr:nvSpPr>
        <xdr:cNvPr id="658" name="テキスト ボックス 657"/>
        <xdr:cNvSpPr txBox="1"/>
      </xdr:nvSpPr>
      <xdr:spPr>
        <a:xfrm>
          <a:off x="13436111" y="131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102442</xdr:rowOff>
    </xdr:from>
    <xdr:to>
      <xdr:col>67</xdr:col>
      <xdr:colOff>101600</xdr:colOff>
      <xdr:row>79</xdr:row>
      <xdr:rowOff>32592</xdr:rowOff>
    </xdr:to>
    <xdr:sp macro="" textlink="">
      <xdr:nvSpPr>
        <xdr:cNvPr id="659" name="楕円 658"/>
        <xdr:cNvSpPr/>
      </xdr:nvSpPr>
      <xdr:spPr>
        <a:xfrm>
          <a:off x="12763500" y="134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49119</xdr:rowOff>
    </xdr:from>
    <xdr:ext cx="534377" cy="259045"/>
    <xdr:sp macro="" textlink="">
      <xdr:nvSpPr>
        <xdr:cNvPr id="660" name="テキスト ボックス 659"/>
        <xdr:cNvSpPr txBox="1"/>
      </xdr:nvSpPr>
      <xdr:spPr>
        <a:xfrm>
          <a:off x="12547111" y="1325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151054</xdr:rowOff>
    </xdr:from>
    <xdr:to>
      <xdr:col>85</xdr:col>
      <xdr:colOff>127000</xdr:colOff>
      <xdr:row>94</xdr:row>
      <xdr:rowOff>21907</xdr:rowOff>
    </xdr:to>
    <xdr:cxnSp macro="">
      <xdr:nvCxnSpPr>
        <xdr:cNvPr id="690" name="直線コネクタ 689"/>
        <xdr:cNvCxnSpPr/>
      </xdr:nvCxnSpPr>
      <xdr:spPr>
        <a:xfrm flipV="1">
          <a:off x="15481300" y="16095904"/>
          <a:ext cx="838200" cy="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21907</xdr:rowOff>
    </xdr:from>
    <xdr:to>
      <xdr:col>81</xdr:col>
      <xdr:colOff>50800</xdr:colOff>
      <xdr:row>94</xdr:row>
      <xdr:rowOff>59207</xdr:rowOff>
    </xdr:to>
    <xdr:cxnSp macro="">
      <xdr:nvCxnSpPr>
        <xdr:cNvPr id="693" name="直線コネクタ 692"/>
        <xdr:cNvCxnSpPr/>
      </xdr:nvCxnSpPr>
      <xdr:spPr>
        <a:xfrm flipV="1">
          <a:off x="14592300" y="16138207"/>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43235</xdr:rowOff>
    </xdr:from>
    <xdr:ext cx="534377" cy="259045"/>
    <xdr:sp macro="" textlink="">
      <xdr:nvSpPr>
        <xdr:cNvPr id="695" name="テキスト ボックス 694"/>
        <xdr:cNvSpPr txBox="1"/>
      </xdr:nvSpPr>
      <xdr:spPr>
        <a:xfrm>
          <a:off x="15214111" y="166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59207</xdr:rowOff>
    </xdr:from>
    <xdr:to>
      <xdr:col>76</xdr:col>
      <xdr:colOff>114300</xdr:colOff>
      <xdr:row>94</xdr:row>
      <xdr:rowOff>80860</xdr:rowOff>
    </xdr:to>
    <xdr:cxnSp macro="">
      <xdr:nvCxnSpPr>
        <xdr:cNvPr id="696" name="直線コネクタ 695"/>
        <xdr:cNvCxnSpPr/>
      </xdr:nvCxnSpPr>
      <xdr:spPr>
        <a:xfrm flipV="1">
          <a:off x="13703300" y="16175507"/>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35552</xdr:rowOff>
    </xdr:from>
    <xdr:ext cx="534377" cy="259045"/>
    <xdr:sp macro="" textlink="">
      <xdr:nvSpPr>
        <xdr:cNvPr id="698" name="テキスト ボックス 697"/>
        <xdr:cNvSpPr txBox="1"/>
      </xdr:nvSpPr>
      <xdr:spPr>
        <a:xfrm>
          <a:off x="14325111" y="166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80860</xdr:rowOff>
    </xdr:from>
    <xdr:to>
      <xdr:col>71</xdr:col>
      <xdr:colOff>177800</xdr:colOff>
      <xdr:row>94</xdr:row>
      <xdr:rowOff>124130</xdr:rowOff>
    </xdr:to>
    <xdr:cxnSp macro="">
      <xdr:nvCxnSpPr>
        <xdr:cNvPr id="699" name="直線コネクタ 698"/>
        <xdr:cNvCxnSpPr/>
      </xdr:nvCxnSpPr>
      <xdr:spPr>
        <a:xfrm flipV="1">
          <a:off x="12814300" y="16197160"/>
          <a:ext cx="8890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31766</xdr:rowOff>
    </xdr:from>
    <xdr:ext cx="534377" cy="259045"/>
    <xdr:sp macro="" textlink="">
      <xdr:nvSpPr>
        <xdr:cNvPr id="701" name="テキスト ボックス 700"/>
        <xdr:cNvSpPr txBox="1"/>
      </xdr:nvSpPr>
      <xdr:spPr>
        <a:xfrm>
          <a:off x="13436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38955</xdr:rowOff>
    </xdr:from>
    <xdr:ext cx="534377" cy="259045"/>
    <xdr:sp macro="" textlink="">
      <xdr:nvSpPr>
        <xdr:cNvPr id="703" name="テキスト ボックス 702"/>
        <xdr:cNvSpPr txBox="1"/>
      </xdr:nvSpPr>
      <xdr:spPr>
        <a:xfrm>
          <a:off x="12547111" y="166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100254</xdr:rowOff>
    </xdr:from>
    <xdr:to>
      <xdr:col>85</xdr:col>
      <xdr:colOff>177800</xdr:colOff>
      <xdr:row>94</xdr:row>
      <xdr:rowOff>30404</xdr:rowOff>
    </xdr:to>
    <xdr:sp macro="" textlink="">
      <xdr:nvSpPr>
        <xdr:cNvPr id="709" name="楕円 708"/>
        <xdr:cNvSpPr/>
      </xdr:nvSpPr>
      <xdr:spPr>
        <a:xfrm>
          <a:off x="16268700" y="1604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123131</xdr:rowOff>
    </xdr:from>
    <xdr:ext cx="599010" cy="259045"/>
    <xdr:sp macro="" textlink="">
      <xdr:nvSpPr>
        <xdr:cNvPr id="710" name="公債費該当値テキスト"/>
        <xdr:cNvSpPr txBox="1"/>
      </xdr:nvSpPr>
      <xdr:spPr>
        <a:xfrm>
          <a:off x="16370300" y="1589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142557</xdr:rowOff>
    </xdr:from>
    <xdr:to>
      <xdr:col>81</xdr:col>
      <xdr:colOff>101600</xdr:colOff>
      <xdr:row>94</xdr:row>
      <xdr:rowOff>72707</xdr:rowOff>
    </xdr:to>
    <xdr:sp macro="" textlink="">
      <xdr:nvSpPr>
        <xdr:cNvPr id="711" name="楕円 710"/>
        <xdr:cNvSpPr/>
      </xdr:nvSpPr>
      <xdr:spPr>
        <a:xfrm>
          <a:off x="15430500" y="160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89234</xdr:rowOff>
    </xdr:from>
    <xdr:ext cx="534377" cy="259045"/>
    <xdr:sp macro="" textlink="">
      <xdr:nvSpPr>
        <xdr:cNvPr id="712" name="テキスト ボックス 711"/>
        <xdr:cNvSpPr txBox="1"/>
      </xdr:nvSpPr>
      <xdr:spPr>
        <a:xfrm>
          <a:off x="15214111" y="1586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8407</xdr:rowOff>
    </xdr:from>
    <xdr:to>
      <xdr:col>76</xdr:col>
      <xdr:colOff>165100</xdr:colOff>
      <xdr:row>94</xdr:row>
      <xdr:rowOff>110007</xdr:rowOff>
    </xdr:to>
    <xdr:sp macro="" textlink="">
      <xdr:nvSpPr>
        <xdr:cNvPr id="713" name="楕円 712"/>
        <xdr:cNvSpPr/>
      </xdr:nvSpPr>
      <xdr:spPr>
        <a:xfrm>
          <a:off x="14541500" y="161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126534</xdr:rowOff>
    </xdr:from>
    <xdr:ext cx="534377" cy="259045"/>
    <xdr:sp macro="" textlink="">
      <xdr:nvSpPr>
        <xdr:cNvPr id="714" name="テキスト ボックス 713"/>
        <xdr:cNvSpPr txBox="1"/>
      </xdr:nvSpPr>
      <xdr:spPr>
        <a:xfrm>
          <a:off x="14325111" y="1589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30060</xdr:rowOff>
    </xdr:from>
    <xdr:to>
      <xdr:col>72</xdr:col>
      <xdr:colOff>38100</xdr:colOff>
      <xdr:row>94</xdr:row>
      <xdr:rowOff>131660</xdr:rowOff>
    </xdr:to>
    <xdr:sp macro="" textlink="">
      <xdr:nvSpPr>
        <xdr:cNvPr id="715" name="楕円 714"/>
        <xdr:cNvSpPr/>
      </xdr:nvSpPr>
      <xdr:spPr>
        <a:xfrm>
          <a:off x="13652500" y="161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148187</xdr:rowOff>
    </xdr:from>
    <xdr:ext cx="534377" cy="259045"/>
    <xdr:sp macro="" textlink="">
      <xdr:nvSpPr>
        <xdr:cNvPr id="716" name="テキスト ボックス 715"/>
        <xdr:cNvSpPr txBox="1"/>
      </xdr:nvSpPr>
      <xdr:spPr>
        <a:xfrm>
          <a:off x="13436111" y="1592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73330</xdr:rowOff>
    </xdr:from>
    <xdr:to>
      <xdr:col>67</xdr:col>
      <xdr:colOff>101600</xdr:colOff>
      <xdr:row>95</xdr:row>
      <xdr:rowOff>3480</xdr:rowOff>
    </xdr:to>
    <xdr:sp macro="" textlink="">
      <xdr:nvSpPr>
        <xdr:cNvPr id="717" name="楕円 716"/>
        <xdr:cNvSpPr/>
      </xdr:nvSpPr>
      <xdr:spPr>
        <a:xfrm>
          <a:off x="12763500" y="1618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20007</xdr:rowOff>
    </xdr:from>
    <xdr:ext cx="534377" cy="259045"/>
    <xdr:sp macro="" textlink="">
      <xdr:nvSpPr>
        <xdr:cNvPr id="718" name="テキスト ボックス 717"/>
        <xdr:cNvSpPr txBox="1"/>
      </xdr:nvSpPr>
      <xdr:spPr>
        <a:xfrm>
          <a:off x="12547111" y="1596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0" name="テキスト ボックス 759"/>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206,410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円となっており，類似団体と比較して高い状況が続いている。その主な要因は，減債基金や地域振興基金への積立や名瀬港（本港地区）事業代位弁済金等によるものである。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347,620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円となっており，類似団体と比較して高い状況である。生活保護費受給率が全国的にみても高く，また住民税非課税世帯等に対する臨時特別給付金の実施等が主な要因である。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44,852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円となっており，昨年度から増加している。その主な要因は，大島地区衛生組合負担金の増加や水道事業会計への繰出金などによる影響である。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75,447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円となっており，昨年度から減少している。その主な要因は大型ハード事業の市民交流センター整備事業の進捗などによる影響である。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102,606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円となっており，引き続き，類似団体と比較して高い状況である。その主な要因は，庁舎整備事業など大規模なハード事業の償還によるものである。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類似団体平均値よりも住民一人当たりの歳出額が大きい目的の歳出もあることから今後も奄美市第２次財政計画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７年度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を遵守し歳出の抑制を行い健全な財政運営に努めていく。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財政調整基金残高は，前年度剰余金等による</a:t>
          </a:r>
          <a:r>
            <a:rPr kumimoji="1" lang="en-US" altLang="ja-JP" sz="1000">
              <a:solidFill>
                <a:sysClr val="windowText" lastClr="000000"/>
              </a:solidFill>
              <a:latin typeface="ＭＳ ゴシック" pitchFamily="49" charset="-128"/>
              <a:ea typeface="ＭＳ ゴシック" pitchFamily="49" charset="-128"/>
            </a:rPr>
            <a:t>482,006</a:t>
          </a:r>
          <a:r>
            <a:rPr kumimoji="1" lang="ja-JP" altLang="en-US" sz="1000">
              <a:solidFill>
                <a:sysClr val="windowText" lastClr="000000"/>
              </a:solidFill>
              <a:latin typeface="ＭＳ ゴシック" pitchFamily="49" charset="-128"/>
              <a:ea typeface="ＭＳ ゴシック" pitchFamily="49" charset="-128"/>
            </a:rPr>
            <a:t>千円の積立及び</a:t>
          </a:r>
          <a:r>
            <a:rPr kumimoji="1" lang="en-US" altLang="ja-JP" sz="1000">
              <a:solidFill>
                <a:sysClr val="windowText" lastClr="000000"/>
              </a:solidFill>
              <a:latin typeface="ＭＳ ゴシック" pitchFamily="49" charset="-128"/>
              <a:ea typeface="ＭＳ ゴシック" pitchFamily="49" charset="-128"/>
            </a:rPr>
            <a:t>56,008</a:t>
          </a:r>
          <a:r>
            <a:rPr kumimoji="1" lang="ja-JP" altLang="en-US" sz="1000">
              <a:solidFill>
                <a:sysClr val="windowText" lastClr="000000"/>
              </a:solidFill>
              <a:latin typeface="ＭＳ ゴシック" pitchFamily="49" charset="-128"/>
              <a:ea typeface="ＭＳ ゴシック" pitchFamily="49" charset="-128"/>
            </a:rPr>
            <a:t>千円の取崩しを行い残高が</a:t>
          </a:r>
          <a:r>
            <a:rPr kumimoji="1" lang="en-US" altLang="ja-JP" sz="1000">
              <a:solidFill>
                <a:sysClr val="windowText" lastClr="000000"/>
              </a:solidFill>
              <a:latin typeface="ＭＳ ゴシック" pitchFamily="49" charset="-128"/>
              <a:ea typeface="ＭＳ ゴシック" pitchFamily="49" charset="-128"/>
            </a:rPr>
            <a:t>3,661,765</a:t>
          </a:r>
          <a:r>
            <a:rPr kumimoji="1" lang="ja-JP" altLang="en-US" sz="1000">
              <a:solidFill>
                <a:sysClr val="windowText" lastClr="000000"/>
              </a:solidFill>
              <a:latin typeface="ＭＳ ゴシック" pitchFamily="49" charset="-128"/>
              <a:ea typeface="ＭＳ ゴシック" pitchFamily="49" charset="-128"/>
            </a:rPr>
            <a:t>千円となり，前年度決算より標準財政規模比</a:t>
          </a:r>
          <a:r>
            <a:rPr kumimoji="1" lang="en-US" altLang="ja-JP" sz="1000">
              <a:solidFill>
                <a:sysClr val="windowText" lastClr="000000"/>
              </a:solidFill>
              <a:latin typeface="ＭＳ ゴシック" pitchFamily="49" charset="-128"/>
              <a:ea typeface="ＭＳ ゴシック" pitchFamily="49" charset="-128"/>
            </a:rPr>
            <a:t>1.68</a:t>
          </a:r>
          <a:r>
            <a:rPr kumimoji="1" lang="ja-JP" altLang="en-US" sz="1000">
              <a:solidFill>
                <a:sysClr val="windowText" lastClr="000000"/>
              </a:solidFill>
              <a:latin typeface="ＭＳ ゴシック" pitchFamily="49" charset="-128"/>
              <a:ea typeface="ＭＳ ゴシック" pitchFamily="49" charset="-128"/>
            </a:rPr>
            <a:t>ポイント増となった。</a:t>
          </a:r>
        </a:p>
        <a:p>
          <a:r>
            <a:rPr kumimoji="1" lang="ja-JP" altLang="en-US" sz="1000">
              <a:solidFill>
                <a:sysClr val="windowText" lastClr="000000"/>
              </a:solidFill>
              <a:latin typeface="ＭＳ ゴシック" pitchFamily="49" charset="-128"/>
              <a:ea typeface="ＭＳ ゴシック" pitchFamily="49" charset="-128"/>
            </a:rPr>
            <a:t>　実質収支額は，翌年度に繰り越すべき財源（災害復旧事業費含む）</a:t>
          </a:r>
          <a:r>
            <a:rPr kumimoji="1" lang="en-US" altLang="ja-JP" sz="1000">
              <a:solidFill>
                <a:sysClr val="windowText" lastClr="000000"/>
              </a:solidFill>
              <a:latin typeface="ＭＳ ゴシック" pitchFamily="49" charset="-128"/>
              <a:ea typeface="ＭＳ ゴシック" pitchFamily="49" charset="-128"/>
            </a:rPr>
            <a:t>29,477</a:t>
          </a:r>
          <a:r>
            <a:rPr kumimoji="1" lang="ja-JP" altLang="en-US" sz="1000">
              <a:solidFill>
                <a:sysClr val="windowText" lastClr="000000"/>
              </a:solidFill>
              <a:latin typeface="ＭＳ ゴシック" pitchFamily="49" charset="-128"/>
              <a:ea typeface="ＭＳ ゴシック" pitchFamily="49" charset="-128"/>
            </a:rPr>
            <a:t>千円を除いた</a:t>
          </a:r>
          <a:r>
            <a:rPr kumimoji="1" lang="en-US" altLang="ja-JP" sz="1000">
              <a:solidFill>
                <a:sysClr val="windowText" lastClr="000000"/>
              </a:solidFill>
              <a:latin typeface="ＭＳ ゴシック" pitchFamily="49" charset="-128"/>
              <a:ea typeface="ＭＳ ゴシック" pitchFamily="49" charset="-128"/>
            </a:rPr>
            <a:t>950,687</a:t>
          </a:r>
          <a:r>
            <a:rPr kumimoji="1" lang="ja-JP" altLang="en-US" sz="1000">
              <a:solidFill>
                <a:sysClr val="windowText" lastClr="000000"/>
              </a:solidFill>
              <a:latin typeface="ＭＳ ゴシック" pitchFamily="49" charset="-128"/>
              <a:ea typeface="ＭＳ ゴシック" pitchFamily="49" charset="-128"/>
            </a:rPr>
            <a:t>千円となり，前年度決算より標準財政規模比</a:t>
          </a:r>
          <a:r>
            <a:rPr kumimoji="1" lang="en-US" altLang="ja-JP" sz="1000">
              <a:solidFill>
                <a:sysClr val="windowText" lastClr="000000"/>
              </a:solidFill>
              <a:latin typeface="ＭＳ ゴシック" pitchFamily="49" charset="-128"/>
              <a:ea typeface="ＭＳ ゴシック" pitchFamily="49" charset="-128"/>
            </a:rPr>
            <a:t>0.21</a:t>
          </a:r>
          <a:r>
            <a:rPr kumimoji="1" lang="ja-JP" altLang="en-US" sz="1000">
              <a:solidFill>
                <a:sysClr val="windowText" lastClr="000000"/>
              </a:solidFill>
              <a:latin typeface="ＭＳ ゴシック" pitchFamily="49" charset="-128"/>
              <a:ea typeface="ＭＳ ゴシック" pitchFamily="49" charset="-128"/>
            </a:rPr>
            <a:t>ポイント減となった。</a:t>
          </a:r>
          <a:endParaRPr kumimoji="1" lang="en-US" altLang="ja-JP" sz="1000">
            <a:solidFill>
              <a:sysClr val="windowText" lastClr="000000"/>
            </a:solidFill>
            <a:latin typeface="ＭＳ ゴシック" pitchFamily="49" charset="-128"/>
            <a:ea typeface="ＭＳ ゴシック" pitchFamily="49" charset="-128"/>
          </a:endParaRPr>
        </a:p>
        <a:p>
          <a:r>
            <a:rPr kumimoji="1" lang="ja-JP" altLang="en-US" sz="1000">
              <a:solidFill>
                <a:srgbClr val="FF0000"/>
              </a:solidFill>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実質単年度収支は，単年度収支△</a:t>
          </a:r>
          <a:r>
            <a:rPr kumimoji="1" lang="en-US" altLang="ja-JP" sz="1000">
              <a:solidFill>
                <a:sysClr val="windowText" lastClr="000000"/>
              </a:solidFill>
              <a:latin typeface="ＭＳ ゴシック" pitchFamily="49" charset="-128"/>
              <a:ea typeface="ＭＳ ゴシック" pitchFamily="49" charset="-128"/>
            </a:rPr>
            <a:t>615</a:t>
          </a:r>
          <a:r>
            <a:rPr kumimoji="1" lang="ja-JP" altLang="en-US" sz="1000">
              <a:solidFill>
                <a:sysClr val="windowText" lastClr="000000"/>
              </a:solidFill>
              <a:latin typeface="ＭＳ ゴシック" pitchFamily="49" charset="-128"/>
              <a:ea typeface="ＭＳ ゴシック" pitchFamily="49" charset="-128"/>
            </a:rPr>
            <a:t>千円に積立金</a:t>
          </a:r>
          <a:r>
            <a:rPr kumimoji="1" lang="en-US" altLang="ja-JP" sz="1000">
              <a:solidFill>
                <a:sysClr val="windowText" lastClr="000000"/>
              </a:solidFill>
              <a:latin typeface="ＭＳ ゴシック" pitchFamily="49" charset="-128"/>
              <a:ea typeface="ＭＳ ゴシック" pitchFamily="49" charset="-128"/>
            </a:rPr>
            <a:t>2,006</a:t>
          </a:r>
          <a:r>
            <a:rPr kumimoji="1" lang="ja-JP" altLang="en-US" sz="1000">
              <a:solidFill>
                <a:sysClr val="windowText" lastClr="000000"/>
              </a:solidFill>
              <a:latin typeface="ＭＳ ゴシック" pitchFamily="49" charset="-128"/>
              <a:ea typeface="ＭＳ ゴシック" pitchFamily="49" charset="-128"/>
            </a:rPr>
            <a:t>千円を加え，積立金取崩額</a:t>
          </a:r>
          <a:r>
            <a:rPr kumimoji="1" lang="en-US" altLang="ja-JP" sz="1000">
              <a:solidFill>
                <a:sysClr val="windowText" lastClr="000000"/>
              </a:solidFill>
              <a:latin typeface="ＭＳ ゴシック" pitchFamily="49" charset="-128"/>
              <a:ea typeface="ＭＳ ゴシック" pitchFamily="49" charset="-128"/>
            </a:rPr>
            <a:t>56,008</a:t>
          </a:r>
          <a:r>
            <a:rPr kumimoji="1" lang="ja-JP" altLang="en-US" sz="1000">
              <a:solidFill>
                <a:sysClr val="windowText" lastClr="000000"/>
              </a:solidFill>
              <a:latin typeface="ＭＳ ゴシック" pitchFamily="49" charset="-128"/>
              <a:ea typeface="ＭＳ ゴシック" pitchFamily="49" charset="-128"/>
            </a:rPr>
            <a:t>千円を除いた△</a:t>
          </a:r>
          <a:r>
            <a:rPr kumimoji="1" lang="en-US" altLang="ja-JP" sz="1000">
              <a:solidFill>
                <a:sysClr val="windowText" lastClr="000000"/>
              </a:solidFill>
              <a:latin typeface="ＭＳ ゴシック" pitchFamily="49" charset="-128"/>
              <a:ea typeface="ＭＳ ゴシック" pitchFamily="49" charset="-128"/>
            </a:rPr>
            <a:t>54,617</a:t>
          </a:r>
          <a:r>
            <a:rPr kumimoji="1" lang="ja-JP" altLang="en-US" sz="1000">
              <a:solidFill>
                <a:sysClr val="windowText" lastClr="000000"/>
              </a:solidFill>
              <a:latin typeface="ＭＳ ゴシック" pitchFamily="49" charset="-128"/>
              <a:ea typeface="ＭＳ ゴシック" pitchFamily="49" charset="-128"/>
            </a:rPr>
            <a:t>千円である。前年度決算より標準財政規模比</a:t>
          </a:r>
          <a:r>
            <a:rPr kumimoji="1" lang="en-US" altLang="ja-JP" sz="1000">
              <a:solidFill>
                <a:sysClr val="windowText" lastClr="000000"/>
              </a:solidFill>
              <a:latin typeface="ＭＳ ゴシック" pitchFamily="49" charset="-128"/>
              <a:ea typeface="ＭＳ ゴシック" pitchFamily="49" charset="-128"/>
            </a:rPr>
            <a:t>0.96</a:t>
          </a:r>
          <a:r>
            <a:rPr kumimoji="1" lang="ja-JP" altLang="en-US" sz="1000">
              <a:solidFill>
                <a:sysClr val="windowText" lastClr="000000"/>
              </a:solidFill>
              <a:latin typeface="ＭＳ ゴシック" pitchFamily="49" charset="-128"/>
              <a:ea typeface="ＭＳ ゴシック" pitchFamily="49" charset="-128"/>
            </a:rPr>
            <a:t>ポイント増となった。</a:t>
          </a:r>
        </a:p>
        <a:p>
          <a:r>
            <a:rPr kumimoji="1" lang="ja-JP" altLang="en-US" sz="1000">
              <a:solidFill>
                <a:sysClr val="windowText" lastClr="000000"/>
              </a:solidFill>
              <a:latin typeface="ＭＳ ゴシック" pitchFamily="49" charset="-128"/>
              <a:ea typeface="ＭＳ ゴシック" pitchFamily="49" charset="-128"/>
            </a:rPr>
            <a:t>　今後とも，事務事業の見直しをさらに進めるとともに，歳出において経常経費削減等の行財政改革を推進し，歳入において税の徴収強化等を図り，単年度収支の改善に努める。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令和元年度より国民健康保険事業が黒字となったことで連結実質赤字比率は全会計で黒字もしくは０となった状況が続いている。</a:t>
          </a:r>
        </a:p>
        <a:p>
          <a:r>
            <a:rPr kumimoji="1" lang="ja-JP" altLang="en-US" sz="1400">
              <a:latin typeface="ＭＳ ゴシック" pitchFamily="49" charset="-128"/>
              <a:ea typeface="ＭＳ ゴシック" pitchFamily="49" charset="-128"/>
            </a:rPr>
            <a:t>　今後，高齢化による社会保障費の増，公共施設の老朽化による維持・管理費，更新費用の増が見込まれる中で，健全な財政運営を維持していくため各会計において歳入の確保，歳出の抑制に努めていく。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c r="B2" s="179" t="s">
        <v>81</v>
      </c>
      <c r="C2" s="179"/>
      <c r="D2" s="180"/>
    </row>
    <row r="3" spans="1:119" ht="18.75" customHeight="1" thickBot="1">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41936735</v>
      </c>
      <c r="BO4" s="374"/>
      <c r="BP4" s="374"/>
      <c r="BQ4" s="374"/>
      <c r="BR4" s="374"/>
      <c r="BS4" s="374"/>
      <c r="BT4" s="374"/>
      <c r="BU4" s="375"/>
      <c r="BV4" s="373">
        <v>41746957</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5.3</v>
      </c>
      <c r="CU4" s="380"/>
      <c r="CV4" s="380"/>
      <c r="CW4" s="380"/>
      <c r="CX4" s="380"/>
      <c r="CY4" s="380"/>
      <c r="CZ4" s="380"/>
      <c r="DA4" s="381"/>
      <c r="DB4" s="379">
        <v>5.5</v>
      </c>
      <c r="DC4" s="380"/>
      <c r="DD4" s="380"/>
      <c r="DE4" s="380"/>
      <c r="DF4" s="380"/>
      <c r="DG4" s="380"/>
      <c r="DH4" s="380"/>
      <c r="DI4" s="381"/>
    </row>
    <row r="5" spans="1:119" ht="18.75" customHeight="1">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40956571</v>
      </c>
      <c r="BO5" s="411"/>
      <c r="BP5" s="411"/>
      <c r="BQ5" s="411"/>
      <c r="BR5" s="411"/>
      <c r="BS5" s="411"/>
      <c r="BT5" s="411"/>
      <c r="BU5" s="412"/>
      <c r="BV5" s="410">
        <v>40473751</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88.9</v>
      </c>
      <c r="CU5" s="408"/>
      <c r="CV5" s="408"/>
      <c r="CW5" s="408"/>
      <c r="CX5" s="408"/>
      <c r="CY5" s="408"/>
      <c r="CZ5" s="408"/>
      <c r="DA5" s="409"/>
      <c r="DB5" s="407">
        <v>93.4</v>
      </c>
      <c r="DC5" s="408"/>
      <c r="DD5" s="408"/>
      <c r="DE5" s="408"/>
      <c r="DF5" s="408"/>
      <c r="DG5" s="408"/>
      <c r="DH5" s="408"/>
      <c r="DI5" s="409"/>
    </row>
    <row r="6" spans="1:119" ht="18.75" customHeight="1">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980164</v>
      </c>
      <c r="BO6" s="411"/>
      <c r="BP6" s="411"/>
      <c r="BQ6" s="411"/>
      <c r="BR6" s="411"/>
      <c r="BS6" s="411"/>
      <c r="BT6" s="411"/>
      <c r="BU6" s="412"/>
      <c r="BV6" s="410">
        <v>1273206</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92.2</v>
      </c>
      <c r="CU6" s="448"/>
      <c r="CV6" s="448"/>
      <c r="CW6" s="448"/>
      <c r="CX6" s="448"/>
      <c r="CY6" s="448"/>
      <c r="CZ6" s="448"/>
      <c r="DA6" s="449"/>
      <c r="DB6" s="447">
        <v>96.2</v>
      </c>
      <c r="DC6" s="448"/>
      <c r="DD6" s="448"/>
      <c r="DE6" s="448"/>
      <c r="DF6" s="448"/>
      <c r="DG6" s="448"/>
      <c r="DH6" s="448"/>
      <c r="DI6" s="449"/>
    </row>
    <row r="7" spans="1:119" ht="18.75" customHeight="1">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102</v>
      </c>
      <c r="AV7" s="443"/>
      <c r="AW7" s="443"/>
      <c r="AX7" s="443"/>
      <c r="AY7" s="444" t="s">
        <v>106</v>
      </c>
      <c r="AZ7" s="445"/>
      <c r="BA7" s="445"/>
      <c r="BB7" s="445"/>
      <c r="BC7" s="445"/>
      <c r="BD7" s="445"/>
      <c r="BE7" s="445"/>
      <c r="BF7" s="445"/>
      <c r="BG7" s="445"/>
      <c r="BH7" s="445"/>
      <c r="BI7" s="445"/>
      <c r="BJ7" s="445"/>
      <c r="BK7" s="445"/>
      <c r="BL7" s="445"/>
      <c r="BM7" s="446"/>
      <c r="BN7" s="410">
        <v>29477</v>
      </c>
      <c r="BO7" s="411"/>
      <c r="BP7" s="411"/>
      <c r="BQ7" s="411"/>
      <c r="BR7" s="411"/>
      <c r="BS7" s="411"/>
      <c r="BT7" s="411"/>
      <c r="BU7" s="412"/>
      <c r="BV7" s="410">
        <v>321904</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17843338</v>
      </c>
      <c r="CU7" s="411"/>
      <c r="CV7" s="411"/>
      <c r="CW7" s="411"/>
      <c r="CX7" s="411"/>
      <c r="CY7" s="411"/>
      <c r="CZ7" s="411"/>
      <c r="DA7" s="412"/>
      <c r="DB7" s="410">
        <v>17175139</v>
      </c>
      <c r="DC7" s="411"/>
      <c r="DD7" s="411"/>
      <c r="DE7" s="411"/>
      <c r="DF7" s="411"/>
      <c r="DG7" s="411"/>
      <c r="DH7" s="411"/>
      <c r="DI7" s="412"/>
    </row>
    <row r="8" spans="1:119" ht="18.75" customHeight="1" thickBot="1">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950687</v>
      </c>
      <c r="BO8" s="411"/>
      <c r="BP8" s="411"/>
      <c r="BQ8" s="411"/>
      <c r="BR8" s="411"/>
      <c r="BS8" s="411"/>
      <c r="BT8" s="411"/>
      <c r="BU8" s="412"/>
      <c r="BV8" s="410">
        <v>951302</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0.27</v>
      </c>
      <c r="CU8" s="451"/>
      <c r="CV8" s="451"/>
      <c r="CW8" s="451"/>
      <c r="CX8" s="451"/>
      <c r="CY8" s="451"/>
      <c r="CZ8" s="451"/>
      <c r="DA8" s="452"/>
      <c r="DB8" s="450">
        <v>0.27</v>
      </c>
      <c r="DC8" s="451"/>
      <c r="DD8" s="451"/>
      <c r="DE8" s="451"/>
      <c r="DF8" s="451"/>
      <c r="DG8" s="451"/>
      <c r="DH8" s="451"/>
      <c r="DI8" s="452"/>
    </row>
    <row r="9" spans="1:119" ht="18.75" customHeight="1" thickBot="1">
      <c r="A9" s="178"/>
      <c r="B9" s="404" t="s">
        <v>112</v>
      </c>
      <c r="C9" s="405"/>
      <c r="D9" s="405"/>
      <c r="E9" s="405"/>
      <c r="F9" s="405"/>
      <c r="G9" s="405"/>
      <c r="H9" s="405"/>
      <c r="I9" s="405"/>
      <c r="J9" s="405"/>
      <c r="K9" s="453"/>
      <c r="L9" s="454" t="s">
        <v>113</v>
      </c>
      <c r="M9" s="455"/>
      <c r="N9" s="455"/>
      <c r="O9" s="455"/>
      <c r="P9" s="455"/>
      <c r="Q9" s="456"/>
      <c r="R9" s="457">
        <v>41390</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94</v>
      </c>
      <c r="AV9" s="443"/>
      <c r="AW9" s="443"/>
      <c r="AX9" s="443"/>
      <c r="AY9" s="444" t="s">
        <v>116</v>
      </c>
      <c r="AZ9" s="445"/>
      <c r="BA9" s="445"/>
      <c r="BB9" s="445"/>
      <c r="BC9" s="445"/>
      <c r="BD9" s="445"/>
      <c r="BE9" s="445"/>
      <c r="BF9" s="445"/>
      <c r="BG9" s="445"/>
      <c r="BH9" s="445"/>
      <c r="BI9" s="445"/>
      <c r="BJ9" s="445"/>
      <c r="BK9" s="445"/>
      <c r="BL9" s="445"/>
      <c r="BM9" s="446"/>
      <c r="BN9" s="410">
        <v>-615</v>
      </c>
      <c r="BO9" s="411"/>
      <c r="BP9" s="411"/>
      <c r="BQ9" s="411"/>
      <c r="BR9" s="411"/>
      <c r="BS9" s="411"/>
      <c r="BT9" s="411"/>
      <c r="BU9" s="412"/>
      <c r="BV9" s="410">
        <v>310828</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18</v>
      </c>
      <c r="CU9" s="408"/>
      <c r="CV9" s="408"/>
      <c r="CW9" s="408"/>
      <c r="CX9" s="408"/>
      <c r="CY9" s="408"/>
      <c r="CZ9" s="408"/>
      <c r="DA9" s="409"/>
      <c r="DB9" s="407">
        <v>19.399999999999999</v>
      </c>
      <c r="DC9" s="408"/>
      <c r="DD9" s="408"/>
      <c r="DE9" s="408"/>
      <c r="DF9" s="408"/>
      <c r="DG9" s="408"/>
      <c r="DH9" s="408"/>
      <c r="DI9" s="409"/>
    </row>
    <row r="10" spans="1:119" ht="18.75" customHeight="1" thickBot="1">
      <c r="A10" s="178"/>
      <c r="B10" s="404"/>
      <c r="C10" s="405"/>
      <c r="D10" s="405"/>
      <c r="E10" s="405"/>
      <c r="F10" s="405"/>
      <c r="G10" s="405"/>
      <c r="H10" s="405"/>
      <c r="I10" s="405"/>
      <c r="J10" s="405"/>
      <c r="K10" s="453"/>
      <c r="L10" s="460" t="s">
        <v>118</v>
      </c>
      <c r="M10" s="440"/>
      <c r="N10" s="440"/>
      <c r="O10" s="440"/>
      <c r="P10" s="440"/>
      <c r="Q10" s="441"/>
      <c r="R10" s="461">
        <v>43156</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2006</v>
      </c>
      <c r="BO10" s="411"/>
      <c r="BP10" s="411"/>
      <c r="BQ10" s="411"/>
      <c r="BR10" s="411"/>
      <c r="BS10" s="411"/>
      <c r="BT10" s="411"/>
      <c r="BU10" s="412"/>
      <c r="BV10" s="410">
        <v>2422</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126</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129</v>
      </c>
      <c r="DC11" s="451"/>
      <c r="DD11" s="451"/>
      <c r="DE11" s="451"/>
      <c r="DF11" s="451"/>
      <c r="DG11" s="451"/>
      <c r="DH11" s="451"/>
      <c r="DI11" s="452"/>
    </row>
    <row r="12" spans="1:119" ht="18.75" customHeight="1">
      <c r="A12" s="178"/>
      <c r="B12" s="470" t="s">
        <v>130</v>
      </c>
      <c r="C12" s="471"/>
      <c r="D12" s="471"/>
      <c r="E12" s="471"/>
      <c r="F12" s="471"/>
      <c r="G12" s="471"/>
      <c r="H12" s="471"/>
      <c r="I12" s="471"/>
      <c r="J12" s="471"/>
      <c r="K12" s="472"/>
      <c r="L12" s="479" t="s">
        <v>131</v>
      </c>
      <c r="M12" s="480"/>
      <c r="N12" s="480"/>
      <c r="O12" s="480"/>
      <c r="P12" s="480"/>
      <c r="Q12" s="481"/>
      <c r="R12" s="482">
        <v>42157</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135</v>
      </c>
      <c r="AV12" s="443"/>
      <c r="AW12" s="443"/>
      <c r="AX12" s="443"/>
      <c r="AY12" s="444" t="s">
        <v>136</v>
      </c>
      <c r="AZ12" s="445"/>
      <c r="BA12" s="445"/>
      <c r="BB12" s="445"/>
      <c r="BC12" s="445"/>
      <c r="BD12" s="445"/>
      <c r="BE12" s="445"/>
      <c r="BF12" s="445"/>
      <c r="BG12" s="445"/>
      <c r="BH12" s="445"/>
      <c r="BI12" s="445"/>
      <c r="BJ12" s="445"/>
      <c r="BK12" s="445"/>
      <c r="BL12" s="445"/>
      <c r="BM12" s="446"/>
      <c r="BN12" s="410">
        <v>56008</v>
      </c>
      <c r="BO12" s="411"/>
      <c r="BP12" s="411"/>
      <c r="BQ12" s="411"/>
      <c r="BR12" s="411"/>
      <c r="BS12" s="411"/>
      <c r="BT12" s="411"/>
      <c r="BU12" s="412"/>
      <c r="BV12" s="410">
        <v>531274</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138</v>
      </c>
      <c r="CU12" s="451"/>
      <c r="CV12" s="451"/>
      <c r="CW12" s="451"/>
      <c r="CX12" s="451"/>
      <c r="CY12" s="451"/>
      <c r="CZ12" s="451"/>
      <c r="DA12" s="452"/>
      <c r="DB12" s="450" t="s">
        <v>139</v>
      </c>
      <c r="DC12" s="451"/>
      <c r="DD12" s="451"/>
      <c r="DE12" s="451"/>
      <c r="DF12" s="451"/>
      <c r="DG12" s="451"/>
      <c r="DH12" s="451"/>
      <c r="DI12" s="452"/>
    </row>
    <row r="13" spans="1:119" ht="18.75" customHeight="1">
      <c r="A13" s="178"/>
      <c r="B13" s="473"/>
      <c r="C13" s="474"/>
      <c r="D13" s="474"/>
      <c r="E13" s="474"/>
      <c r="F13" s="474"/>
      <c r="G13" s="474"/>
      <c r="H13" s="474"/>
      <c r="I13" s="474"/>
      <c r="J13" s="474"/>
      <c r="K13" s="475"/>
      <c r="L13" s="187"/>
      <c r="M13" s="501" t="s">
        <v>140</v>
      </c>
      <c r="N13" s="502"/>
      <c r="O13" s="502"/>
      <c r="P13" s="502"/>
      <c r="Q13" s="503"/>
      <c r="R13" s="494">
        <v>42040</v>
      </c>
      <c r="S13" s="495"/>
      <c r="T13" s="495"/>
      <c r="U13" s="495"/>
      <c r="V13" s="496"/>
      <c r="W13" s="426" t="s">
        <v>141</v>
      </c>
      <c r="X13" s="427"/>
      <c r="Y13" s="427"/>
      <c r="Z13" s="427"/>
      <c r="AA13" s="427"/>
      <c r="AB13" s="417"/>
      <c r="AC13" s="461">
        <v>741</v>
      </c>
      <c r="AD13" s="462"/>
      <c r="AE13" s="462"/>
      <c r="AF13" s="462"/>
      <c r="AG13" s="504"/>
      <c r="AH13" s="461">
        <v>749</v>
      </c>
      <c r="AI13" s="462"/>
      <c r="AJ13" s="462"/>
      <c r="AK13" s="462"/>
      <c r="AL13" s="463"/>
      <c r="AM13" s="439" t="s">
        <v>142</v>
      </c>
      <c r="AN13" s="440"/>
      <c r="AO13" s="440"/>
      <c r="AP13" s="440"/>
      <c r="AQ13" s="440"/>
      <c r="AR13" s="440"/>
      <c r="AS13" s="440"/>
      <c r="AT13" s="441"/>
      <c r="AU13" s="442" t="s">
        <v>143</v>
      </c>
      <c r="AV13" s="443"/>
      <c r="AW13" s="443"/>
      <c r="AX13" s="443"/>
      <c r="AY13" s="444" t="s">
        <v>144</v>
      </c>
      <c r="AZ13" s="445"/>
      <c r="BA13" s="445"/>
      <c r="BB13" s="445"/>
      <c r="BC13" s="445"/>
      <c r="BD13" s="445"/>
      <c r="BE13" s="445"/>
      <c r="BF13" s="445"/>
      <c r="BG13" s="445"/>
      <c r="BH13" s="445"/>
      <c r="BI13" s="445"/>
      <c r="BJ13" s="445"/>
      <c r="BK13" s="445"/>
      <c r="BL13" s="445"/>
      <c r="BM13" s="446"/>
      <c r="BN13" s="410">
        <v>-54617</v>
      </c>
      <c r="BO13" s="411"/>
      <c r="BP13" s="411"/>
      <c r="BQ13" s="411"/>
      <c r="BR13" s="411"/>
      <c r="BS13" s="411"/>
      <c r="BT13" s="411"/>
      <c r="BU13" s="412"/>
      <c r="BV13" s="410">
        <v>-218024</v>
      </c>
      <c r="BW13" s="411"/>
      <c r="BX13" s="411"/>
      <c r="BY13" s="411"/>
      <c r="BZ13" s="411"/>
      <c r="CA13" s="411"/>
      <c r="CB13" s="411"/>
      <c r="CC13" s="412"/>
      <c r="CD13" s="413" t="s">
        <v>145</v>
      </c>
      <c r="CE13" s="414"/>
      <c r="CF13" s="414"/>
      <c r="CG13" s="414"/>
      <c r="CH13" s="414"/>
      <c r="CI13" s="414"/>
      <c r="CJ13" s="414"/>
      <c r="CK13" s="414"/>
      <c r="CL13" s="414"/>
      <c r="CM13" s="414"/>
      <c r="CN13" s="414"/>
      <c r="CO13" s="414"/>
      <c r="CP13" s="414"/>
      <c r="CQ13" s="414"/>
      <c r="CR13" s="414"/>
      <c r="CS13" s="415"/>
      <c r="CT13" s="407">
        <v>9.6</v>
      </c>
      <c r="CU13" s="408"/>
      <c r="CV13" s="408"/>
      <c r="CW13" s="408"/>
      <c r="CX13" s="408"/>
      <c r="CY13" s="408"/>
      <c r="CZ13" s="408"/>
      <c r="DA13" s="409"/>
      <c r="DB13" s="407">
        <v>9.5</v>
      </c>
      <c r="DC13" s="408"/>
      <c r="DD13" s="408"/>
      <c r="DE13" s="408"/>
      <c r="DF13" s="408"/>
      <c r="DG13" s="408"/>
      <c r="DH13" s="408"/>
      <c r="DI13" s="409"/>
    </row>
    <row r="14" spans="1:119" ht="18.75" customHeight="1" thickBot="1">
      <c r="A14" s="178"/>
      <c r="B14" s="473"/>
      <c r="C14" s="474"/>
      <c r="D14" s="474"/>
      <c r="E14" s="474"/>
      <c r="F14" s="474"/>
      <c r="G14" s="474"/>
      <c r="H14" s="474"/>
      <c r="I14" s="474"/>
      <c r="J14" s="474"/>
      <c r="K14" s="475"/>
      <c r="L14" s="491" t="s">
        <v>146</v>
      </c>
      <c r="M14" s="492"/>
      <c r="N14" s="492"/>
      <c r="O14" s="492"/>
      <c r="P14" s="492"/>
      <c r="Q14" s="493"/>
      <c r="R14" s="494">
        <v>42622</v>
      </c>
      <c r="S14" s="495"/>
      <c r="T14" s="495"/>
      <c r="U14" s="495"/>
      <c r="V14" s="496"/>
      <c r="W14" s="400"/>
      <c r="X14" s="401"/>
      <c r="Y14" s="401"/>
      <c r="Z14" s="401"/>
      <c r="AA14" s="401"/>
      <c r="AB14" s="390"/>
      <c r="AC14" s="497">
        <v>3.7</v>
      </c>
      <c r="AD14" s="498"/>
      <c r="AE14" s="498"/>
      <c r="AF14" s="498"/>
      <c r="AG14" s="499"/>
      <c r="AH14" s="497">
        <v>3.9</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147</v>
      </c>
      <c r="CE14" s="506"/>
      <c r="CF14" s="506"/>
      <c r="CG14" s="506"/>
      <c r="CH14" s="506"/>
      <c r="CI14" s="506"/>
      <c r="CJ14" s="506"/>
      <c r="CK14" s="506"/>
      <c r="CL14" s="506"/>
      <c r="CM14" s="506"/>
      <c r="CN14" s="506"/>
      <c r="CO14" s="506"/>
      <c r="CP14" s="506"/>
      <c r="CQ14" s="506"/>
      <c r="CR14" s="506"/>
      <c r="CS14" s="507"/>
      <c r="CT14" s="508">
        <v>27.4</v>
      </c>
      <c r="CU14" s="509"/>
      <c r="CV14" s="509"/>
      <c r="CW14" s="509"/>
      <c r="CX14" s="509"/>
      <c r="CY14" s="509"/>
      <c r="CZ14" s="509"/>
      <c r="DA14" s="510"/>
      <c r="DB14" s="508">
        <v>33.9</v>
      </c>
      <c r="DC14" s="509"/>
      <c r="DD14" s="509"/>
      <c r="DE14" s="509"/>
      <c r="DF14" s="509"/>
      <c r="DG14" s="509"/>
      <c r="DH14" s="509"/>
      <c r="DI14" s="510"/>
    </row>
    <row r="15" spans="1:119" ht="18.75" customHeight="1">
      <c r="A15" s="178"/>
      <c r="B15" s="473"/>
      <c r="C15" s="474"/>
      <c r="D15" s="474"/>
      <c r="E15" s="474"/>
      <c r="F15" s="474"/>
      <c r="G15" s="474"/>
      <c r="H15" s="474"/>
      <c r="I15" s="474"/>
      <c r="J15" s="474"/>
      <c r="K15" s="475"/>
      <c r="L15" s="187"/>
      <c r="M15" s="501" t="s">
        <v>148</v>
      </c>
      <c r="N15" s="502"/>
      <c r="O15" s="502"/>
      <c r="P15" s="502"/>
      <c r="Q15" s="503"/>
      <c r="R15" s="494">
        <v>42512</v>
      </c>
      <c r="S15" s="495"/>
      <c r="T15" s="495"/>
      <c r="U15" s="495"/>
      <c r="V15" s="496"/>
      <c r="W15" s="426" t="s">
        <v>149</v>
      </c>
      <c r="X15" s="427"/>
      <c r="Y15" s="427"/>
      <c r="Z15" s="427"/>
      <c r="AA15" s="427"/>
      <c r="AB15" s="417"/>
      <c r="AC15" s="461">
        <v>2698</v>
      </c>
      <c r="AD15" s="462"/>
      <c r="AE15" s="462"/>
      <c r="AF15" s="462"/>
      <c r="AG15" s="504"/>
      <c r="AH15" s="461">
        <v>2854</v>
      </c>
      <c r="AI15" s="462"/>
      <c r="AJ15" s="462"/>
      <c r="AK15" s="462"/>
      <c r="AL15" s="463"/>
      <c r="AM15" s="439"/>
      <c r="AN15" s="440"/>
      <c r="AO15" s="440"/>
      <c r="AP15" s="440"/>
      <c r="AQ15" s="440"/>
      <c r="AR15" s="440"/>
      <c r="AS15" s="440"/>
      <c r="AT15" s="441"/>
      <c r="AU15" s="442"/>
      <c r="AV15" s="443"/>
      <c r="AW15" s="443"/>
      <c r="AX15" s="443"/>
      <c r="AY15" s="370" t="s">
        <v>150</v>
      </c>
      <c r="AZ15" s="371"/>
      <c r="BA15" s="371"/>
      <c r="BB15" s="371"/>
      <c r="BC15" s="371"/>
      <c r="BD15" s="371"/>
      <c r="BE15" s="371"/>
      <c r="BF15" s="371"/>
      <c r="BG15" s="371"/>
      <c r="BH15" s="371"/>
      <c r="BI15" s="371"/>
      <c r="BJ15" s="371"/>
      <c r="BK15" s="371"/>
      <c r="BL15" s="371"/>
      <c r="BM15" s="372"/>
      <c r="BN15" s="373">
        <v>4208588</v>
      </c>
      <c r="BO15" s="374"/>
      <c r="BP15" s="374"/>
      <c r="BQ15" s="374"/>
      <c r="BR15" s="374"/>
      <c r="BS15" s="374"/>
      <c r="BT15" s="374"/>
      <c r="BU15" s="375"/>
      <c r="BV15" s="373">
        <v>4287135</v>
      </c>
      <c r="BW15" s="374"/>
      <c r="BX15" s="374"/>
      <c r="BY15" s="374"/>
      <c r="BZ15" s="374"/>
      <c r="CA15" s="374"/>
      <c r="CB15" s="374"/>
      <c r="CC15" s="375"/>
      <c r="CD15" s="511" t="s">
        <v>151</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c r="A16" s="178"/>
      <c r="B16" s="473"/>
      <c r="C16" s="474"/>
      <c r="D16" s="474"/>
      <c r="E16" s="474"/>
      <c r="F16" s="474"/>
      <c r="G16" s="474"/>
      <c r="H16" s="474"/>
      <c r="I16" s="474"/>
      <c r="J16" s="474"/>
      <c r="K16" s="475"/>
      <c r="L16" s="491" t="s">
        <v>152</v>
      </c>
      <c r="M16" s="514"/>
      <c r="N16" s="514"/>
      <c r="O16" s="514"/>
      <c r="P16" s="514"/>
      <c r="Q16" s="515"/>
      <c r="R16" s="516" t="s">
        <v>153</v>
      </c>
      <c r="S16" s="517"/>
      <c r="T16" s="517"/>
      <c r="U16" s="517"/>
      <c r="V16" s="518"/>
      <c r="W16" s="400"/>
      <c r="X16" s="401"/>
      <c r="Y16" s="401"/>
      <c r="Z16" s="401"/>
      <c r="AA16" s="401"/>
      <c r="AB16" s="390"/>
      <c r="AC16" s="497">
        <v>13.6</v>
      </c>
      <c r="AD16" s="498"/>
      <c r="AE16" s="498"/>
      <c r="AF16" s="498"/>
      <c r="AG16" s="499"/>
      <c r="AH16" s="497">
        <v>14.7</v>
      </c>
      <c r="AI16" s="498"/>
      <c r="AJ16" s="498"/>
      <c r="AK16" s="498"/>
      <c r="AL16" s="500"/>
      <c r="AM16" s="439"/>
      <c r="AN16" s="440"/>
      <c r="AO16" s="440"/>
      <c r="AP16" s="440"/>
      <c r="AQ16" s="440"/>
      <c r="AR16" s="440"/>
      <c r="AS16" s="440"/>
      <c r="AT16" s="441"/>
      <c r="AU16" s="442"/>
      <c r="AV16" s="443"/>
      <c r="AW16" s="443"/>
      <c r="AX16" s="443"/>
      <c r="AY16" s="444" t="s">
        <v>154</v>
      </c>
      <c r="AZ16" s="445"/>
      <c r="BA16" s="445"/>
      <c r="BB16" s="445"/>
      <c r="BC16" s="445"/>
      <c r="BD16" s="445"/>
      <c r="BE16" s="445"/>
      <c r="BF16" s="445"/>
      <c r="BG16" s="445"/>
      <c r="BH16" s="445"/>
      <c r="BI16" s="445"/>
      <c r="BJ16" s="445"/>
      <c r="BK16" s="445"/>
      <c r="BL16" s="445"/>
      <c r="BM16" s="446"/>
      <c r="BN16" s="410">
        <v>16122830</v>
      </c>
      <c r="BO16" s="411"/>
      <c r="BP16" s="411"/>
      <c r="BQ16" s="411"/>
      <c r="BR16" s="411"/>
      <c r="BS16" s="411"/>
      <c r="BT16" s="411"/>
      <c r="BU16" s="412"/>
      <c r="BV16" s="410">
        <v>15471988</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c r="A17" s="178"/>
      <c r="B17" s="476"/>
      <c r="C17" s="477"/>
      <c r="D17" s="477"/>
      <c r="E17" s="477"/>
      <c r="F17" s="477"/>
      <c r="G17" s="477"/>
      <c r="H17" s="477"/>
      <c r="I17" s="477"/>
      <c r="J17" s="477"/>
      <c r="K17" s="478"/>
      <c r="L17" s="192"/>
      <c r="M17" s="521" t="s">
        <v>155</v>
      </c>
      <c r="N17" s="522"/>
      <c r="O17" s="522"/>
      <c r="P17" s="522"/>
      <c r="Q17" s="523"/>
      <c r="R17" s="516" t="s">
        <v>156</v>
      </c>
      <c r="S17" s="517"/>
      <c r="T17" s="517"/>
      <c r="U17" s="517"/>
      <c r="V17" s="518"/>
      <c r="W17" s="426" t="s">
        <v>157</v>
      </c>
      <c r="X17" s="427"/>
      <c r="Y17" s="427"/>
      <c r="Z17" s="427"/>
      <c r="AA17" s="427"/>
      <c r="AB17" s="417"/>
      <c r="AC17" s="461">
        <v>16341</v>
      </c>
      <c r="AD17" s="462"/>
      <c r="AE17" s="462"/>
      <c r="AF17" s="462"/>
      <c r="AG17" s="504"/>
      <c r="AH17" s="461">
        <v>15815</v>
      </c>
      <c r="AI17" s="462"/>
      <c r="AJ17" s="462"/>
      <c r="AK17" s="462"/>
      <c r="AL17" s="463"/>
      <c r="AM17" s="439"/>
      <c r="AN17" s="440"/>
      <c r="AO17" s="440"/>
      <c r="AP17" s="440"/>
      <c r="AQ17" s="440"/>
      <c r="AR17" s="440"/>
      <c r="AS17" s="440"/>
      <c r="AT17" s="441"/>
      <c r="AU17" s="442"/>
      <c r="AV17" s="443"/>
      <c r="AW17" s="443"/>
      <c r="AX17" s="443"/>
      <c r="AY17" s="444" t="s">
        <v>158</v>
      </c>
      <c r="AZ17" s="445"/>
      <c r="BA17" s="445"/>
      <c r="BB17" s="445"/>
      <c r="BC17" s="445"/>
      <c r="BD17" s="445"/>
      <c r="BE17" s="445"/>
      <c r="BF17" s="445"/>
      <c r="BG17" s="445"/>
      <c r="BH17" s="445"/>
      <c r="BI17" s="445"/>
      <c r="BJ17" s="445"/>
      <c r="BK17" s="445"/>
      <c r="BL17" s="445"/>
      <c r="BM17" s="446"/>
      <c r="BN17" s="410">
        <v>5281125</v>
      </c>
      <c r="BO17" s="411"/>
      <c r="BP17" s="411"/>
      <c r="BQ17" s="411"/>
      <c r="BR17" s="411"/>
      <c r="BS17" s="411"/>
      <c r="BT17" s="411"/>
      <c r="BU17" s="412"/>
      <c r="BV17" s="410">
        <v>5390355</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c r="A18" s="178"/>
      <c r="B18" s="532" t="s">
        <v>159</v>
      </c>
      <c r="C18" s="453"/>
      <c r="D18" s="453"/>
      <c r="E18" s="533"/>
      <c r="F18" s="533"/>
      <c r="G18" s="533"/>
      <c r="H18" s="533"/>
      <c r="I18" s="533"/>
      <c r="J18" s="533"/>
      <c r="K18" s="533"/>
      <c r="L18" s="534">
        <v>308.33</v>
      </c>
      <c r="M18" s="534"/>
      <c r="N18" s="534"/>
      <c r="O18" s="534"/>
      <c r="P18" s="534"/>
      <c r="Q18" s="534"/>
      <c r="R18" s="535"/>
      <c r="S18" s="535"/>
      <c r="T18" s="535"/>
      <c r="U18" s="535"/>
      <c r="V18" s="536"/>
      <c r="W18" s="428"/>
      <c r="X18" s="429"/>
      <c r="Y18" s="429"/>
      <c r="Z18" s="429"/>
      <c r="AA18" s="429"/>
      <c r="AB18" s="420"/>
      <c r="AC18" s="537">
        <v>82.6</v>
      </c>
      <c r="AD18" s="538"/>
      <c r="AE18" s="538"/>
      <c r="AF18" s="538"/>
      <c r="AG18" s="539"/>
      <c r="AH18" s="537">
        <v>81.400000000000006</v>
      </c>
      <c r="AI18" s="538"/>
      <c r="AJ18" s="538"/>
      <c r="AK18" s="538"/>
      <c r="AL18" s="540"/>
      <c r="AM18" s="439"/>
      <c r="AN18" s="440"/>
      <c r="AO18" s="440"/>
      <c r="AP18" s="440"/>
      <c r="AQ18" s="440"/>
      <c r="AR18" s="440"/>
      <c r="AS18" s="440"/>
      <c r="AT18" s="441"/>
      <c r="AU18" s="442"/>
      <c r="AV18" s="443"/>
      <c r="AW18" s="443"/>
      <c r="AX18" s="443"/>
      <c r="AY18" s="444" t="s">
        <v>160</v>
      </c>
      <c r="AZ18" s="445"/>
      <c r="BA18" s="445"/>
      <c r="BB18" s="445"/>
      <c r="BC18" s="445"/>
      <c r="BD18" s="445"/>
      <c r="BE18" s="445"/>
      <c r="BF18" s="445"/>
      <c r="BG18" s="445"/>
      <c r="BH18" s="445"/>
      <c r="BI18" s="445"/>
      <c r="BJ18" s="445"/>
      <c r="BK18" s="445"/>
      <c r="BL18" s="445"/>
      <c r="BM18" s="446"/>
      <c r="BN18" s="410">
        <v>16185478</v>
      </c>
      <c r="BO18" s="411"/>
      <c r="BP18" s="411"/>
      <c r="BQ18" s="411"/>
      <c r="BR18" s="411"/>
      <c r="BS18" s="411"/>
      <c r="BT18" s="411"/>
      <c r="BU18" s="412"/>
      <c r="BV18" s="410">
        <v>16154840</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c r="A19" s="178"/>
      <c r="B19" s="532" t="s">
        <v>161</v>
      </c>
      <c r="C19" s="453"/>
      <c r="D19" s="453"/>
      <c r="E19" s="533"/>
      <c r="F19" s="533"/>
      <c r="G19" s="533"/>
      <c r="H19" s="533"/>
      <c r="I19" s="533"/>
      <c r="J19" s="533"/>
      <c r="K19" s="533"/>
      <c r="L19" s="541">
        <v>134</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162</v>
      </c>
      <c r="AZ19" s="445"/>
      <c r="BA19" s="445"/>
      <c r="BB19" s="445"/>
      <c r="BC19" s="445"/>
      <c r="BD19" s="445"/>
      <c r="BE19" s="445"/>
      <c r="BF19" s="445"/>
      <c r="BG19" s="445"/>
      <c r="BH19" s="445"/>
      <c r="BI19" s="445"/>
      <c r="BJ19" s="445"/>
      <c r="BK19" s="445"/>
      <c r="BL19" s="445"/>
      <c r="BM19" s="446"/>
      <c r="BN19" s="410">
        <v>22608978</v>
      </c>
      <c r="BO19" s="411"/>
      <c r="BP19" s="411"/>
      <c r="BQ19" s="411"/>
      <c r="BR19" s="411"/>
      <c r="BS19" s="411"/>
      <c r="BT19" s="411"/>
      <c r="BU19" s="412"/>
      <c r="BV19" s="410">
        <v>20503422</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c r="A20" s="178"/>
      <c r="B20" s="532" t="s">
        <v>163</v>
      </c>
      <c r="C20" s="453"/>
      <c r="D20" s="453"/>
      <c r="E20" s="533"/>
      <c r="F20" s="533"/>
      <c r="G20" s="533"/>
      <c r="H20" s="533"/>
      <c r="I20" s="533"/>
      <c r="J20" s="533"/>
      <c r="K20" s="533"/>
      <c r="L20" s="541">
        <v>19648</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c r="A21" s="178"/>
      <c r="B21" s="550" t="s">
        <v>164</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c r="A22" s="178"/>
      <c r="B22" s="580" t="s">
        <v>165</v>
      </c>
      <c r="C22" s="554"/>
      <c r="D22" s="555"/>
      <c r="E22" s="422" t="s">
        <v>1</v>
      </c>
      <c r="F22" s="427"/>
      <c r="G22" s="427"/>
      <c r="H22" s="427"/>
      <c r="I22" s="427"/>
      <c r="J22" s="427"/>
      <c r="K22" s="417"/>
      <c r="L22" s="422" t="s">
        <v>166</v>
      </c>
      <c r="M22" s="427"/>
      <c r="N22" s="427"/>
      <c r="O22" s="427"/>
      <c r="P22" s="417"/>
      <c r="Q22" s="585" t="s">
        <v>167</v>
      </c>
      <c r="R22" s="586"/>
      <c r="S22" s="586"/>
      <c r="T22" s="586"/>
      <c r="U22" s="586"/>
      <c r="V22" s="587"/>
      <c r="W22" s="553" t="s">
        <v>168</v>
      </c>
      <c r="X22" s="554"/>
      <c r="Y22" s="555"/>
      <c r="Z22" s="422" t="s">
        <v>1</v>
      </c>
      <c r="AA22" s="427"/>
      <c r="AB22" s="427"/>
      <c r="AC22" s="427"/>
      <c r="AD22" s="427"/>
      <c r="AE22" s="427"/>
      <c r="AF22" s="427"/>
      <c r="AG22" s="417"/>
      <c r="AH22" s="591" t="s">
        <v>169</v>
      </c>
      <c r="AI22" s="427"/>
      <c r="AJ22" s="427"/>
      <c r="AK22" s="427"/>
      <c r="AL22" s="417"/>
      <c r="AM22" s="591" t="s">
        <v>170</v>
      </c>
      <c r="AN22" s="592"/>
      <c r="AO22" s="592"/>
      <c r="AP22" s="592"/>
      <c r="AQ22" s="592"/>
      <c r="AR22" s="593"/>
      <c r="AS22" s="585" t="s">
        <v>167</v>
      </c>
      <c r="AT22" s="586"/>
      <c r="AU22" s="586"/>
      <c r="AV22" s="586"/>
      <c r="AW22" s="586"/>
      <c r="AX22" s="597"/>
      <c r="AY22" s="370" t="s">
        <v>171</v>
      </c>
      <c r="AZ22" s="371"/>
      <c r="BA22" s="371"/>
      <c r="BB22" s="371"/>
      <c r="BC22" s="371"/>
      <c r="BD22" s="371"/>
      <c r="BE22" s="371"/>
      <c r="BF22" s="371"/>
      <c r="BG22" s="371"/>
      <c r="BH22" s="371"/>
      <c r="BI22" s="371"/>
      <c r="BJ22" s="371"/>
      <c r="BK22" s="371"/>
      <c r="BL22" s="371"/>
      <c r="BM22" s="372"/>
      <c r="BN22" s="373">
        <v>44027121</v>
      </c>
      <c r="BO22" s="374"/>
      <c r="BP22" s="374"/>
      <c r="BQ22" s="374"/>
      <c r="BR22" s="374"/>
      <c r="BS22" s="374"/>
      <c r="BT22" s="374"/>
      <c r="BU22" s="375"/>
      <c r="BV22" s="373">
        <v>43584086</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172</v>
      </c>
      <c r="AZ23" s="445"/>
      <c r="BA23" s="445"/>
      <c r="BB23" s="445"/>
      <c r="BC23" s="445"/>
      <c r="BD23" s="445"/>
      <c r="BE23" s="445"/>
      <c r="BF23" s="445"/>
      <c r="BG23" s="445"/>
      <c r="BH23" s="445"/>
      <c r="BI23" s="445"/>
      <c r="BJ23" s="445"/>
      <c r="BK23" s="445"/>
      <c r="BL23" s="445"/>
      <c r="BM23" s="446"/>
      <c r="BN23" s="410">
        <v>28858888</v>
      </c>
      <c r="BO23" s="411"/>
      <c r="BP23" s="411"/>
      <c r="BQ23" s="411"/>
      <c r="BR23" s="411"/>
      <c r="BS23" s="411"/>
      <c r="BT23" s="411"/>
      <c r="BU23" s="412"/>
      <c r="BV23" s="410">
        <v>27814628</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c r="A24" s="178"/>
      <c r="B24" s="581"/>
      <c r="C24" s="557"/>
      <c r="D24" s="558"/>
      <c r="E24" s="460" t="s">
        <v>173</v>
      </c>
      <c r="F24" s="440"/>
      <c r="G24" s="440"/>
      <c r="H24" s="440"/>
      <c r="I24" s="440"/>
      <c r="J24" s="440"/>
      <c r="K24" s="441"/>
      <c r="L24" s="461">
        <v>1</v>
      </c>
      <c r="M24" s="462"/>
      <c r="N24" s="462"/>
      <c r="O24" s="462"/>
      <c r="P24" s="504"/>
      <c r="Q24" s="461">
        <v>8200</v>
      </c>
      <c r="R24" s="462"/>
      <c r="S24" s="462"/>
      <c r="T24" s="462"/>
      <c r="U24" s="462"/>
      <c r="V24" s="504"/>
      <c r="W24" s="556"/>
      <c r="X24" s="557"/>
      <c r="Y24" s="558"/>
      <c r="Z24" s="460" t="s">
        <v>174</v>
      </c>
      <c r="AA24" s="440"/>
      <c r="AB24" s="440"/>
      <c r="AC24" s="440"/>
      <c r="AD24" s="440"/>
      <c r="AE24" s="440"/>
      <c r="AF24" s="440"/>
      <c r="AG24" s="441"/>
      <c r="AH24" s="461">
        <v>492</v>
      </c>
      <c r="AI24" s="462"/>
      <c r="AJ24" s="462"/>
      <c r="AK24" s="462"/>
      <c r="AL24" s="504"/>
      <c r="AM24" s="461">
        <v>1467144</v>
      </c>
      <c r="AN24" s="462"/>
      <c r="AO24" s="462"/>
      <c r="AP24" s="462"/>
      <c r="AQ24" s="462"/>
      <c r="AR24" s="504"/>
      <c r="AS24" s="461">
        <v>2982</v>
      </c>
      <c r="AT24" s="462"/>
      <c r="AU24" s="462"/>
      <c r="AV24" s="462"/>
      <c r="AW24" s="462"/>
      <c r="AX24" s="463"/>
      <c r="AY24" s="526" t="s">
        <v>175</v>
      </c>
      <c r="AZ24" s="527"/>
      <c r="BA24" s="527"/>
      <c r="BB24" s="527"/>
      <c r="BC24" s="527"/>
      <c r="BD24" s="527"/>
      <c r="BE24" s="527"/>
      <c r="BF24" s="527"/>
      <c r="BG24" s="527"/>
      <c r="BH24" s="527"/>
      <c r="BI24" s="527"/>
      <c r="BJ24" s="527"/>
      <c r="BK24" s="527"/>
      <c r="BL24" s="527"/>
      <c r="BM24" s="528"/>
      <c r="BN24" s="410">
        <v>35048655</v>
      </c>
      <c r="BO24" s="411"/>
      <c r="BP24" s="411"/>
      <c r="BQ24" s="411"/>
      <c r="BR24" s="411"/>
      <c r="BS24" s="411"/>
      <c r="BT24" s="411"/>
      <c r="BU24" s="412"/>
      <c r="BV24" s="410">
        <v>34468235</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c r="A25" s="178"/>
      <c r="B25" s="581"/>
      <c r="C25" s="557"/>
      <c r="D25" s="558"/>
      <c r="E25" s="460" t="s">
        <v>176</v>
      </c>
      <c r="F25" s="440"/>
      <c r="G25" s="440"/>
      <c r="H25" s="440"/>
      <c r="I25" s="440"/>
      <c r="J25" s="440"/>
      <c r="K25" s="441"/>
      <c r="L25" s="461">
        <v>2</v>
      </c>
      <c r="M25" s="462"/>
      <c r="N25" s="462"/>
      <c r="O25" s="462"/>
      <c r="P25" s="504"/>
      <c r="Q25" s="461">
        <v>6400</v>
      </c>
      <c r="R25" s="462"/>
      <c r="S25" s="462"/>
      <c r="T25" s="462"/>
      <c r="U25" s="462"/>
      <c r="V25" s="504"/>
      <c r="W25" s="556"/>
      <c r="X25" s="557"/>
      <c r="Y25" s="558"/>
      <c r="Z25" s="460" t="s">
        <v>177</v>
      </c>
      <c r="AA25" s="440"/>
      <c r="AB25" s="440"/>
      <c r="AC25" s="440"/>
      <c r="AD25" s="440"/>
      <c r="AE25" s="440"/>
      <c r="AF25" s="440"/>
      <c r="AG25" s="441"/>
      <c r="AH25" s="461" t="s">
        <v>178</v>
      </c>
      <c r="AI25" s="462"/>
      <c r="AJ25" s="462"/>
      <c r="AK25" s="462"/>
      <c r="AL25" s="504"/>
      <c r="AM25" s="461" t="s">
        <v>138</v>
      </c>
      <c r="AN25" s="462"/>
      <c r="AO25" s="462"/>
      <c r="AP25" s="462"/>
      <c r="AQ25" s="462"/>
      <c r="AR25" s="504"/>
      <c r="AS25" s="461" t="s">
        <v>138</v>
      </c>
      <c r="AT25" s="462"/>
      <c r="AU25" s="462"/>
      <c r="AV25" s="462"/>
      <c r="AW25" s="462"/>
      <c r="AX25" s="463"/>
      <c r="AY25" s="370" t="s">
        <v>179</v>
      </c>
      <c r="AZ25" s="371"/>
      <c r="BA25" s="371"/>
      <c r="BB25" s="371"/>
      <c r="BC25" s="371"/>
      <c r="BD25" s="371"/>
      <c r="BE25" s="371"/>
      <c r="BF25" s="371"/>
      <c r="BG25" s="371"/>
      <c r="BH25" s="371"/>
      <c r="BI25" s="371"/>
      <c r="BJ25" s="371"/>
      <c r="BK25" s="371"/>
      <c r="BL25" s="371"/>
      <c r="BM25" s="372"/>
      <c r="BN25" s="373">
        <v>434787</v>
      </c>
      <c r="BO25" s="374"/>
      <c r="BP25" s="374"/>
      <c r="BQ25" s="374"/>
      <c r="BR25" s="374"/>
      <c r="BS25" s="374"/>
      <c r="BT25" s="374"/>
      <c r="BU25" s="375"/>
      <c r="BV25" s="373">
        <v>791854</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c r="A26" s="178"/>
      <c r="B26" s="581"/>
      <c r="C26" s="557"/>
      <c r="D26" s="558"/>
      <c r="E26" s="460" t="s">
        <v>180</v>
      </c>
      <c r="F26" s="440"/>
      <c r="G26" s="440"/>
      <c r="H26" s="440"/>
      <c r="I26" s="440"/>
      <c r="J26" s="440"/>
      <c r="K26" s="441"/>
      <c r="L26" s="461">
        <v>1</v>
      </c>
      <c r="M26" s="462"/>
      <c r="N26" s="462"/>
      <c r="O26" s="462"/>
      <c r="P26" s="504"/>
      <c r="Q26" s="461">
        <v>6000</v>
      </c>
      <c r="R26" s="462"/>
      <c r="S26" s="462"/>
      <c r="T26" s="462"/>
      <c r="U26" s="462"/>
      <c r="V26" s="504"/>
      <c r="W26" s="556"/>
      <c r="X26" s="557"/>
      <c r="Y26" s="558"/>
      <c r="Z26" s="460" t="s">
        <v>181</v>
      </c>
      <c r="AA26" s="562"/>
      <c r="AB26" s="562"/>
      <c r="AC26" s="562"/>
      <c r="AD26" s="562"/>
      <c r="AE26" s="562"/>
      <c r="AF26" s="562"/>
      <c r="AG26" s="563"/>
      <c r="AH26" s="461">
        <v>10</v>
      </c>
      <c r="AI26" s="462"/>
      <c r="AJ26" s="462"/>
      <c r="AK26" s="462"/>
      <c r="AL26" s="504"/>
      <c r="AM26" s="461">
        <v>26230</v>
      </c>
      <c r="AN26" s="462"/>
      <c r="AO26" s="462"/>
      <c r="AP26" s="462"/>
      <c r="AQ26" s="462"/>
      <c r="AR26" s="504"/>
      <c r="AS26" s="461">
        <v>2623</v>
      </c>
      <c r="AT26" s="462"/>
      <c r="AU26" s="462"/>
      <c r="AV26" s="462"/>
      <c r="AW26" s="462"/>
      <c r="AX26" s="463"/>
      <c r="AY26" s="413" t="s">
        <v>182</v>
      </c>
      <c r="AZ26" s="414"/>
      <c r="BA26" s="414"/>
      <c r="BB26" s="414"/>
      <c r="BC26" s="414"/>
      <c r="BD26" s="414"/>
      <c r="BE26" s="414"/>
      <c r="BF26" s="414"/>
      <c r="BG26" s="414"/>
      <c r="BH26" s="414"/>
      <c r="BI26" s="414"/>
      <c r="BJ26" s="414"/>
      <c r="BK26" s="414"/>
      <c r="BL26" s="414"/>
      <c r="BM26" s="415"/>
      <c r="BN26" s="410" t="s">
        <v>138</v>
      </c>
      <c r="BO26" s="411"/>
      <c r="BP26" s="411"/>
      <c r="BQ26" s="411"/>
      <c r="BR26" s="411"/>
      <c r="BS26" s="411"/>
      <c r="BT26" s="411"/>
      <c r="BU26" s="412"/>
      <c r="BV26" s="410" t="s">
        <v>138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c r="A27" s="178"/>
      <c r="B27" s="581"/>
      <c r="C27" s="557"/>
      <c r="D27" s="558"/>
      <c r="E27" s="460" t="s">
        <v>183</v>
      </c>
      <c r="F27" s="440"/>
      <c r="G27" s="440"/>
      <c r="H27" s="440"/>
      <c r="I27" s="440"/>
      <c r="J27" s="440"/>
      <c r="K27" s="441"/>
      <c r="L27" s="461">
        <v>1</v>
      </c>
      <c r="M27" s="462"/>
      <c r="N27" s="462"/>
      <c r="O27" s="462"/>
      <c r="P27" s="504"/>
      <c r="Q27" s="461">
        <v>4200</v>
      </c>
      <c r="R27" s="462"/>
      <c r="S27" s="462"/>
      <c r="T27" s="462"/>
      <c r="U27" s="462"/>
      <c r="V27" s="504"/>
      <c r="W27" s="556"/>
      <c r="X27" s="557"/>
      <c r="Y27" s="558"/>
      <c r="Z27" s="460" t="s">
        <v>184</v>
      </c>
      <c r="AA27" s="440"/>
      <c r="AB27" s="440"/>
      <c r="AC27" s="440"/>
      <c r="AD27" s="440"/>
      <c r="AE27" s="440"/>
      <c r="AF27" s="440"/>
      <c r="AG27" s="441"/>
      <c r="AH27" s="461">
        <v>21</v>
      </c>
      <c r="AI27" s="462"/>
      <c r="AJ27" s="462"/>
      <c r="AK27" s="462"/>
      <c r="AL27" s="504"/>
      <c r="AM27" s="461">
        <v>68726</v>
      </c>
      <c r="AN27" s="462"/>
      <c r="AO27" s="462"/>
      <c r="AP27" s="462"/>
      <c r="AQ27" s="462"/>
      <c r="AR27" s="504"/>
      <c r="AS27" s="461">
        <v>3273</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29" t="s">
        <v>138</v>
      </c>
      <c r="BO27" s="530"/>
      <c r="BP27" s="530"/>
      <c r="BQ27" s="530"/>
      <c r="BR27" s="530"/>
      <c r="BS27" s="530"/>
      <c r="BT27" s="530"/>
      <c r="BU27" s="531"/>
      <c r="BV27" s="529" t="s">
        <v>138</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c r="A28" s="178"/>
      <c r="B28" s="581"/>
      <c r="C28" s="557"/>
      <c r="D28" s="558"/>
      <c r="E28" s="460" t="s">
        <v>186</v>
      </c>
      <c r="F28" s="440"/>
      <c r="G28" s="440"/>
      <c r="H28" s="440"/>
      <c r="I28" s="440"/>
      <c r="J28" s="440"/>
      <c r="K28" s="441"/>
      <c r="L28" s="461">
        <v>1</v>
      </c>
      <c r="M28" s="462"/>
      <c r="N28" s="462"/>
      <c r="O28" s="462"/>
      <c r="P28" s="504"/>
      <c r="Q28" s="461">
        <v>3490</v>
      </c>
      <c r="R28" s="462"/>
      <c r="S28" s="462"/>
      <c r="T28" s="462"/>
      <c r="U28" s="462"/>
      <c r="V28" s="504"/>
      <c r="W28" s="556"/>
      <c r="X28" s="557"/>
      <c r="Y28" s="558"/>
      <c r="Z28" s="460" t="s">
        <v>187</v>
      </c>
      <c r="AA28" s="440"/>
      <c r="AB28" s="440"/>
      <c r="AC28" s="440"/>
      <c r="AD28" s="440"/>
      <c r="AE28" s="440"/>
      <c r="AF28" s="440"/>
      <c r="AG28" s="441"/>
      <c r="AH28" s="461" t="s">
        <v>138</v>
      </c>
      <c r="AI28" s="462"/>
      <c r="AJ28" s="462"/>
      <c r="AK28" s="462"/>
      <c r="AL28" s="504"/>
      <c r="AM28" s="461" t="s">
        <v>188</v>
      </c>
      <c r="AN28" s="462"/>
      <c r="AO28" s="462"/>
      <c r="AP28" s="462"/>
      <c r="AQ28" s="462"/>
      <c r="AR28" s="504"/>
      <c r="AS28" s="461" t="s">
        <v>138</v>
      </c>
      <c r="AT28" s="462"/>
      <c r="AU28" s="462"/>
      <c r="AV28" s="462"/>
      <c r="AW28" s="462"/>
      <c r="AX28" s="463"/>
      <c r="AY28" s="564" t="s">
        <v>189</v>
      </c>
      <c r="AZ28" s="565"/>
      <c r="BA28" s="565"/>
      <c r="BB28" s="566"/>
      <c r="BC28" s="370" t="s">
        <v>48</v>
      </c>
      <c r="BD28" s="371"/>
      <c r="BE28" s="371"/>
      <c r="BF28" s="371"/>
      <c r="BG28" s="371"/>
      <c r="BH28" s="371"/>
      <c r="BI28" s="371"/>
      <c r="BJ28" s="371"/>
      <c r="BK28" s="371"/>
      <c r="BL28" s="371"/>
      <c r="BM28" s="372"/>
      <c r="BN28" s="373">
        <v>3665365</v>
      </c>
      <c r="BO28" s="374"/>
      <c r="BP28" s="374"/>
      <c r="BQ28" s="374"/>
      <c r="BR28" s="374"/>
      <c r="BS28" s="374"/>
      <c r="BT28" s="374"/>
      <c r="BU28" s="375"/>
      <c r="BV28" s="373">
        <v>3239367</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c r="A29" s="178"/>
      <c r="B29" s="581"/>
      <c r="C29" s="557"/>
      <c r="D29" s="558"/>
      <c r="E29" s="460" t="s">
        <v>190</v>
      </c>
      <c r="F29" s="440"/>
      <c r="G29" s="440"/>
      <c r="H29" s="440"/>
      <c r="I29" s="440"/>
      <c r="J29" s="440"/>
      <c r="K29" s="441"/>
      <c r="L29" s="461">
        <v>20</v>
      </c>
      <c r="M29" s="462"/>
      <c r="N29" s="462"/>
      <c r="O29" s="462"/>
      <c r="P29" s="504"/>
      <c r="Q29" s="461">
        <v>3210</v>
      </c>
      <c r="R29" s="462"/>
      <c r="S29" s="462"/>
      <c r="T29" s="462"/>
      <c r="U29" s="462"/>
      <c r="V29" s="504"/>
      <c r="W29" s="559"/>
      <c r="X29" s="560"/>
      <c r="Y29" s="561"/>
      <c r="Z29" s="460" t="s">
        <v>191</v>
      </c>
      <c r="AA29" s="440"/>
      <c r="AB29" s="440"/>
      <c r="AC29" s="440"/>
      <c r="AD29" s="440"/>
      <c r="AE29" s="440"/>
      <c r="AF29" s="440"/>
      <c r="AG29" s="441"/>
      <c r="AH29" s="461">
        <v>513</v>
      </c>
      <c r="AI29" s="462"/>
      <c r="AJ29" s="462"/>
      <c r="AK29" s="462"/>
      <c r="AL29" s="504"/>
      <c r="AM29" s="461">
        <v>1535870</v>
      </c>
      <c r="AN29" s="462"/>
      <c r="AO29" s="462"/>
      <c r="AP29" s="462"/>
      <c r="AQ29" s="462"/>
      <c r="AR29" s="504"/>
      <c r="AS29" s="461">
        <v>2994</v>
      </c>
      <c r="AT29" s="462"/>
      <c r="AU29" s="462"/>
      <c r="AV29" s="462"/>
      <c r="AW29" s="462"/>
      <c r="AX29" s="463"/>
      <c r="AY29" s="567"/>
      <c r="AZ29" s="568"/>
      <c r="BA29" s="568"/>
      <c r="BB29" s="569"/>
      <c r="BC29" s="444" t="s">
        <v>192</v>
      </c>
      <c r="BD29" s="445"/>
      <c r="BE29" s="445"/>
      <c r="BF29" s="445"/>
      <c r="BG29" s="445"/>
      <c r="BH29" s="445"/>
      <c r="BI29" s="445"/>
      <c r="BJ29" s="445"/>
      <c r="BK29" s="445"/>
      <c r="BL29" s="445"/>
      <c r="BM29" s="446"/>
      <c r="BN29" s="410">
        <v>3831046</v>
      </c>
      <c r="BO29" s="411"/>
      <c r="BP29" s="411"/>
      <c r="BQ29" s="411"/>
      <c r="BR29" s="411"/>
      <c r="BS29" s="411"/>
      <c r="BT29" s="411"/>
      <c r="BU29" s="412"/>
      <c r="BV29" s="410">
        <v>1849806</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193</v>
      </c>
      <c r="X30" s="578"/>
      <c r="Y30" s="578"/>
      <c r="Z30" s="578"/>
      <c r="AA30" s="578"/>
      <c r="AB30" s="578"/>
      <c r="AC30" s="578"/>
      <c r="AD30" s="578"/>
      <c r="AE30" s="578"/>
      <c r="AF30" s="578"/>
      <c r="AG30" s="579"/>
      <c r="AH30" s="537">
        <v>98.3</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8292255</v>
      </c>
      <c r="BO30" s="530"/>
      <c r="BP30" s="530"/>
      <c r="BQ30" s="530"/>
      <c r="BR30" s="530"/>
      <c r="BS30" s="530"/>
      <c r="BT30" s="530"/>
      <c r="BU30" s="531"/>
      <c r="BV30" s="529">
        <v>9233316</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3" t="s">
        <v>194</v>
      </c>
      <c r="D32" s="573"/>
      <c r="E32" s="573"/>
      <c r="F32" s="573"/>
      <c r="G32" s="573"/>
      <c r="H32" s="573"/>
      <c r="I32" s="573"/>
      <c r="J32" s="573"/>
      <c r="K32" s="573"/>
      <c r="L32" s="573"/>
      <c r="M32" s="573"/>
      <c r="N32" s="573"/>
      <c r="O32" s="573"/>
      <c r="P32" s="573"/>
      <c r="Q32" s="573"/>
      <c r="R32" s="573"/>
      <c r="S32" s="573"/>
      <c r="U32" s="414" t="s">
        <v>195</v>
      </c>
      <c r="V32" s="414"/>
      <c r="W32" s="414"/>
      <c r="X32" s="414"/>
      <c r="Y32" s="414"/>
      <c r="Z32" s="414"/>
      <c r="AA32" s="414"/>
      <c r="AB32" s="414"/>
      <c r="AC32" s="414"/>
      <c r="AD32" s="414"/>
      <c r="AE32" s="414"/>
      <c r="AF32" s="414"/>
      <c r="AG32" s="414"/>
      <c r="AH32" s="414"/>
      <c r="AI32" s="414"/>
      <c r="AJ32" s="414"/>
      <c r="AK32" s="414"/>
      <c r="AM32" s="414" t="s">
        <v>196</v>
      </c>
      <c r="AN32" s="414"/>
      <c r="AO32" s="414"/>
      <c r="AP32" s="414"/>
      <c r="AQ32" s="414"/>
      <c r="AR32" s="414"/>
      <c r="AS32" s="414"/>
      <c r="AT32" s="414"/>
      <c r="AU32" s="414"/>
      <c r="AV32" s="414"/>
      <c r="AW32" s="414"/>
      <c r="AX32" s="414"/>
      <c r="AY32" s="414"/>
      <c r="AZ32" s="414"/>
      <c r="BA32" s="414"/>
      <c r="BB32" s="414"/>
      <c r="BC32" s="414"/>
      <c r="BE32" s="414" t="s">
        <v>197</v>
      </c>
      <c r="BF32" s="414"/>
      <c r="BG32" s="414"/>
      <c r="BH32" s="414"/>
      <c r="BI32" s="414"/>
      <c r="BJ32" s="414"/>
      <c r="BK32" s="414"/>
      <c r="BL32" s="414"/>
      <c r="BM32" s="414"/>
      <c r="BN32" s="414"/>
      <c r="BO32" s="414"/>
      <c r="BP32" s="414"/>
      <c r="BQ32" s="414"/>
      <c r="BR32" s="414"/>
      <c r="BS32" s="414"/>
      <c r="BT32" s="414"/>
      <c r="BU32" s="414"/>
      <c r="BW32" s="414" t="s">
        <v>198</v>
      </c>
      <c r="BX32" s="414"/>
      <c r="BY32" s="414"/>
      <c r="BZ32" s="414"/>
      <c r="CA32" s="414"/>
      <c r="CB32" s="414"/>
      <c r="CC32" s="414"/>
      <c r="CD32" s="414"/>
      <c r="CE32" s="414"/>
      <c r="CF32" s="414"/>
      <c r="CG32" s="414"/>
      <c r="CH32" s="414"/>
      <c r="CI32" s="414"/>
      <c r="CJ32" s="414"/>
      <c r="CK32" s="414"/>
      <c r="CL32" s="414"/>
      <c r="CM32" s="414"/>
      <c r="CO32" s="414" t="s">
        <v>199</v>
      </c>
      <c r="CP32" s="414"/>
      <c r="CQ32" s="414"/>
      <c r="CR32" s="414"/>
      <c r="CS32" s="414"/>
      <c r="CT32" s="414"/>
      <c r="CU32" s="414"/>
      <c r="CV32" s="414"/>
      <c r="CW32" s="414"/>
      <c r="CX32" s="414"/>
      <c r="CY32" s="414"/>
      <c r="CZ32" s="414"/>
      <c r="DA32" s="414"/>
      <c r="DB32" s="414"/>
      <c r="DC32" s="414"/>
      <c r="DD32" s="414"/>
      <c r="DE32" s="414"/>
      <c r="DI32" s="201"/>
    </row>
    <row r="33" spans="1:113" ht="13.5" customHeight="1">
      <c r="A33" s="178"/>
      <c r="B33" s="202"/>
      <c r="C33" s="434" t="s">
        <v>200</v>
      </c>
      <c r="D33" s="434"/>
      <c r="E33" s="399" t="s">
        <v>201</v>
      </c>
      <c r="F33" s="399"/>
      <c r="G33" s="399"/>
      <c r="H33" s="399"/>
      <c r="I33" s="399"/>
      <c r="J33" s="399"/>
      <c r="K33" s="399"/>
      <c r="L33" s="399"/>
      <c r="M33" s="399"/>
      <c r="N33" s="399"/>
      <c r="O33" s="399"/>
      <c r="P33" s="399"/>
      <c r="Q33" s="399"/>
      <c r="R33" s="399"/>
      <c r="S33" s="399"/>
      <c r="T33" s="203"/>
      <c r="U33" s="434" t="s">
        <v>200</v>
      </c>
      <c r="V33" s="434"/>
      <c r="W33" s="399" t="s">
        <v>201</v>
      </c>
      <c r="X33" s="399"/>
      <c r="Y33" s="399"/>
      <c r="Z33" s="399"/>
      <c r="AA33" s="399"/>
      <c r="AB33" s="399"/>
      <c r="AC33" s="399"/>
      <c r="AD33" s="399"/>
      <c r="AE33" s="399"/>
      <c r="AF33" s="399"/>
      <c r="AG33" s="399"/>
      <c r="AH33" s="399"/>
      <c r="AI33" s="399"/>
      <c r="AJ33" s="399"/>
      <c r="AK33" s="399"/>
      <c r="AL33" s="203"/>
      <c r="AM33" s="434" t="s">
        <v>202</v>
      </c>
      <c r="AN33" s="434"/>
      <c r="AO33" s="399" t="s">
        <v>201</v>
      </c>
      <c r="AP33" s="399"/>
      <c r="AQ33" s="399"/>
      <c r="AR33" s="399"/>
      <c r="AS33" s="399"/>
      <c r="AT33" s="399"/>
      <c r="AU33" s="399"/>
      <c r="AV33" s="399"/>
      <c r="AW33" s="399"/>
      <c r="AX33" s="399"/>
      <c r="AY33" s="399"/>
      <c r="AZ33" s="399"/>
      <c r="BA33" s="399"/>
      <c r="BB33" s="399"/>
      <c r="BC33" s="399"/>
      <c r="BD33" s="204"/>
      <c r="BE33" s="399" t="s">
        <v>203</v>
      </c>
      <c r="BF33" s="399"/>
      <c r="BG33" s="399" t="s">
        <v>204</v>
      </c>
      <c r="BH33" s="399"/>
      <c r="BI33" s="399"/>
      <c r="BJ33" s="399"/>
      <c r="BK33" s="399"/>
      <c r="BL33" s="399"/>
      <c r="BM33" s="399"/>
      <c r="BN33" s="399"/>
      <c r="BO33" s="399"/>
      <c r="BP33" s="399"/>
      <c r="BQ33" s="399"/>
      <c r="BR33" s="399"/>
      <c r="BS33" s="399"/>
      <c r="BT33" s="399"/>
      <c r="BU33" s="399"/>
      <c r="BV33" s="204"/>
      <c r="BW33" s="434" t="s">
        <v>203</v>
      </c>
      <c r="BX33" s="434"/>
      <c r="BY33" s="399" t="s">
        <v>205</v>
      </c>
      <c r="BZ33" s="399"/>
      <c r="CA33" s="399"/>
      <c r="CB33" s="399"/>
      <c r="CC33" s="399"/>
      <c r="CD33" s="399"/>
      <c r="CE33" s="399"/>
      <c r="CF33" s="399"/>
      <c r="CG33" s="399"/>
      <c r="CH33" s="399"/>
      <c r="CI33" s="399"/>
      <c r="CJ33" s="399"/>
      <c r="CK33" s="399"/>
      <c r="CL33" s="399"/>
      <c r="CM33" s="399"/>
      <c r="CN33" s="203"/>
      <c r="CO33" s="434" t="s">
        <v>200</v>
      </c>
      <c r="CP33" s="434"/>
      <c r="CQ33" s="399" t="s">
        <v>206</v>
      </c>
      <c r="CR33" s="399"/>
      <c r="CS33" s="399"/>
      <c r="CT33" s="399"/>
      <c r="CU33" s="399"/>
      <c r="CV33" s="399"/>
      <c r="CW33" s="399"/>
      <c r="CX33" s="399"/>
      <c r="CY33" s="399"/>
      <c r="CZ33" s="399"/>
      <c r="DA33" s="399"/>
      <c r="DB33" s="399"/>
      <c r="DC33" s="399"/>
      <c r="DD33" s="399"/>
      <c r="DE33" s="399"/>
      <c r="DF33" s="203"/>
      <c r="DG33" s="599" t="s">
        <v>207</v>
      </c>
      <c r="DH33" s="599"/>
      <c r="DI33" s="205"/>
    </row>
    <row r="34" spans="1:113" ht="32.25" customHeight="1">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奄美市国民健康保険事業特別会計</v>
      </c>
      <c r="X34" s="601"/>
      <c r="Y34" s="601"/>
      <c r="Z34" s="601"/>
      <c r="AA34" s="601"/>
      <c r="AB34" s="601"/>
      <c r="AC34" s="601"/>
      <c r="AD34" s="601"/>
      <c r="AE34" s="601"/>
      <c r="AF34" s="601"/>
      <c r="AG34" s="601"/>
      <c r="AH34" s="601"/>
      <c r="AI34" s="601"/>
      <c r="AJ34" s="601"/>
      <c r="AK34" s="601"/>
      <c r="AL34" s="178"/>
      <c r="AM34" s="600">
        <f>IF(AO34="","",MAX(C34:D43,U34:V43)+1)</f>
        <v>8</v>
      </c>
      <c r="AN34" s="600"/>
      <c r="AO34" s="601" t="str">
        <f>IF('各会計、関係団体の財政状況及び健全化判断比率'!B34="","",'各会計、関係団体の財政状況及び健全化判断比率'!B34)</f>
        <v>奄美市水道事業会計</v>
      </c>
      <c r="AP34" s="601"/>
      <c r="AQ34" s="601"/>
      <c r="AR34" s="601"/>
      <c r="AS34" s="601"/>
      <c r="AT34" s="601"/>
      <c r="AU34" s="601"/>
      <c r="AV34" s="601"/>
      <c r="AW34" s="601"/>
      <c r="AX34" s="601"/>
      <c r="AY34" s="601"/>
      <c r="AZ34" s="601"/>
      <c r="BA34" s="601"/>
      <c r="BB34" s="601"/>
      <c r="BC34" s="601"/>
      <c r="BD34" s="178"/>
      <c r="BE34" s="600">
        <f>IF(BG34="","",MAX(C34:D43,U34:V43,AM34:AN43)+1)</f>
        <v>10</v>
      </c>
      <c r="BF34" s="600"/>
      <c r="BG34" s="601" t="str">
        <f>IF('各会計、関係団体の財政状況及び健全化判断比率'!B36="","",'各会計、関係団体の財政状況及び健全化判断比率'!B36)</f>
        <v>奄美市と畜場特別会計</v>
      </c>
      <c r="BH34" s="601"/>
      <c r="BI34" s="601"/>
      <c r="BJ34" s="601"/>
      <c r="BK34" s="601"/>
      <c r="BL34" s="601"/>
      <c r="BM34" s="601"/>
      <c r="BN34" s="601"/>
      <c r="BO34" s="601"/>
      <c r="BP34" s="601"/>
      <c r="BQ34" s="601"/>
      <c r="BR34" s="601"/>
      <c r="BS34" s="601"/>
      <c r="BT34" s="601"/>
      <c r="BU34" s="601"/>
      <c r="BV34" s="178"/>
      <c r="BW34" s="600">
        <f>IF(BY34="","",MAX(C34:D43,U34:V43,AM34:AN43,BE34:BF43)+1)</f>
        <v>11</v>
      </c>
      <c r="BX34" s="600"/>
      <c r="BY34" s="601" t="str">
        <f>IF('各会計、関係団体の財政状況及び健全化判断比率'!B68="","",'各会計、関係団体の財政状況及び健全化判断比率'!B68)</f>
        <v>鹿児島県市町村総合事務組合</v>
      </c>
      <c r="BZ34" s="601"/>
      <c r="CA34" s="601"/>
      <c r="CB34" s="601"/>
      <c r="CC34" s="601"/>
      <c r="CD34" s="601"/>
      <c r="CE34" s="601"/>
      <c r="CF34" s="601"/>
      <c r="CG34" s="601"/>
      <c r="CH34" s="601"/>
      <c r="CI34" s="601"/>
      <c r="CJ34" s="601"/>
      <c r="CK34" s="601"/>
      <c r="CL34" s="601"/>
      <c r="CM34" s="601"/>
      <c r="CN34" s="178"/>
      <c r="CO34" s="600">
        <f>IF(CQ34="","",MAX(C34:D43,U34:V43,AM34:AN43,BE34:BF43,BW34:BX43)+1)</f>
        <v>18</v>
      </c>
      <c r="CP34" s="600"/>
      <c r="CQ34" s="601" t="str">
        <f>IF('各会計、関係団体の財政状況及び健全化判断比率'!BS7="","",'各会計、関係団体の財政状況及び健全化判断比率'!BS7)</f>
        <v>奄美市開発公社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〇</v>
      </c>
      <c r="DH34" s="602"/>
      <c r="DI34" s="205"/>
    </row>
    <row r="35" spans="1:113" ht="32.25" customHeight="1">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奄美市国民健康保険直営診療施設勘定特別会計</v>
      </c>
      <c r="X35" s="601"/>
      <c r="Y35" s="601"/>
      <c r="Z35" s="601"/>
      <c r="AA35" s="601"/>
      <c r="AB35" s="601"/>
      <c r="AC35" s="601"/>
      <c r="AD35" s="601"/>
      <c r="AE35" s="601"/>
      <c r="AF35" s="601"/>
      <c r="AG35" s="601"/>
      <c r="AH35" s="601"/>
      <c r="AI35" s="601"/>
      <c r="AJ35" s="601"/>
      <c r="AK35" s="601"/>
      <c r="AL35" s="178"/>
      <c r="AM35" s="600">
        <f t="shared" ref="AM35:AM43" si="0">IF(AO35="","",AM34+1)</f>
        <v>9</v>
      </c>
      <c r="AN35" s="600"/>
      <c r="AO35" s="601" t="str">
        <f>IF('各会計、関係団体の財政状況及び健全化判断比率'!B35="","",'各会計、関係団体の財政状況及び健全化判断比率'!B35)</f>
        <v>奄美市下水道事業会計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12</v>
      </c>
      <c r="BX35" s="600"/>
      <c r="BY35" s="601" t="str">
        <f>IF('各会計、関係団体の財政状況及び健全化判断比率'!B69="","",'各会計、関係団体の財政状況及び健全化判断比率'!B69)</f>
        <v>奄美群島広域事務組合</v>
      </c>
      <c r="BZ35" s="601"/>
      <c r="CA35" s="601"/>
      <c r="CB35" s="601"/>
      <c r="CC35" s="601"/>
      <c r="CD35" s="601"/>
      <c r="CE35" s="601"/>
      <c r="CF35" s="601"/>
      <c r="CG35" s="601"/>
      <c r="CH35" s="601"/>
      <c r="CI35" s="601"/>
      <c r="CJ35" s="601"/>
      <c r="CK35" s="601"/>
      <c r="CL35" s="601"/>
      <c r="CM35" s="601"/>
      <c r="CN35" s="178"/>
      <c r="CO35" s="600">
        <f t="shared" ref="CO35:CO43" si="3">IF(CQ35="","",CO34+1)</f>
        <v>19</v>
      </c>
      <c r="CP35" s="600"/>
      <c r="CQ35" s="601" t="str">
        <f>IF('各会計、関係団体の財政状況及び健全化判断比率'!BS8="","",'各会計、関係団体の財政状況及び健全化判断比率'!BS8)</f>
        <v>奄美市農業研究センター</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奄美市後期高齢者医療特別会計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13</v>
      </c>
      <c r="BX36" s="600"/>
      <c r="BY36" s="601" t="str">
        <f>IF('各会計、関係団体の財政状況及び健全化判断比率'!B70="","",'各会計、関係団体の財政状況及び健全化判断比率'!B70)</f>
        <v>奄美大島地区介護保険一部事務組合</v>
      </c>
      <c r="BZ36" s="601"/>
      <c r="CA36" s="601"/>
      <c r="CB36" s="601"/>
      <c r="CC36" s="601"/>
      <c r="CD36" s="601"/>
      <c r="CE36" s="601"/>
      <c r="CF36" s="601"/>
      <c r="CG36" s="601"/>
      <c r="CH36" s="601"/>
      <c r="CI36" s="601"/>
      <c r="CJ36" s="601"/>
      <c r="CK36" s="601"/>
      <c r="CL36" s="601"/>
      <c r="CM36" s="601"/>
      <c r="CN36" s="178"/>
      <c r="CO36" s="600">
        <f t="shared" si="3"/>
        <v>20</v>
      </c>
      <c r="CP36" s="600"/>
      <c r="CQ36" s="601" t="str">
        <f>IF('各会計、関係団体の財政状況及び健全化判断比率'!BS9="","",'各会計、関係団体の財政状況及び健全化判断比率'!BS9)</f>
        <v>名瀬中央青果</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5</v>
      </c>
      <c r="V37" s="600"/>
      <c r="W37" s="601" t="str">
        <f>IF('各会計、関係団体の財政状況及び健全化判断比率'!B31="","",'各会計、関係団体の財政状況及び健全化判断比率'!B31)</f>
        <v>奄美市介護保険事業特別会計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14</v>
      </c>
      <c r="BX37" s="600"/>
      <c r="BY37" s="601" t="str">
        <f>IF('各会計、関係団体の財政状況及び健全化判断比率'!B71="","",'各会計、関係団体の財政状況及び健全化判断比率'!B71)</f>
        <v>鹿児島県後期高齢者医療広域連合(一般会計)</v>
      </c>
      <c r="BZ37" s="601"/>
      <c r="CA37" s="601"/>
      <c r="CB37" s="601"/>
      <c r="CC37" s="601"/>
      <c r="CD37" s="601"/>
      <c r="CE37" s="601"/>
      <c r="CF37" s="601"/>
      <c r="CG37" s="601"/>
      <c r="CH37" s="601"/>
      <c r="CI37" s="601"/>
      <c r="CJ37" s="601"/>
      <c r="CK37" s="601"/>
      <c r="CL37" s="601"/>
      <c r="CM37" s="601"/>
      <c r="CN37" s="178"/>
      <c r="CO37" s="600">
        <f t="shared" si="3"/>
        <v>21</v>
      </c>
      <c r="CP37" s="600"/>
      <c r="CQ37" s="601" t="str">
        <f>IF('各会計、関係団体の財政状況及び健全化判断比率'!BS10="","",'各会計、関係団体の財政状況及び健全化判断比率'!BS10)</f>
        <v>名瀬建設工事残土管理公社</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f t="shared" si="4"/>
        <v>6</v>
      </c>
      <c r="V38" s="600"/>
      <c r="W38" s="601" t="str">
        <f>IF('各会計、関係団体の財政状況及び健全化判断比率'!B32="","",'各会計、関係団体の財政状況及び健全化判断比率'!B32)</f>
        <v>奄美市訪問看護特別会計（介護サービス）</v>
      </c>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15</v>
      </c>
      <c r="BX38" s="600"/>
      <c r="BY38" s="601" t="str">
        <f>IF('各会計、関係団体の財政状況及び健全化判断比率'!B72="","",'各会計、関係団体の財政状況及び健全化判断比率'!B72)</f>
        <v>鹿児島県後期高齢者医療広域連合(特別会計)</v>
      </c>
      <c r="BZ38" s="601"/>
      <c r="CA38" s="601"/>
      <c r="CB38" s="601"/>
      <c r="CC38" s="601"/>
      <c r="CD38" s="601"/>
      <c r="CE38" s="601"/>
      <c r="CF38" s="601"/>
      <c r="CG38" s="601"/>
      <c r="CH38" s="601"/>
      <c r="CI38" s="601"/>
      <c r="CJ38" s="601"/>
      <c r="CK38" s="601"/>
      <c r="CL38" s="601"/>
      <c r="CM38" s="601"/>
      <c r="CN38" s="178"/>
      <c r="CO38" s="600">
        <f t="shared" si="3"/>
        <v>22</v>
      </c>
      <c r="CP38" s="600"/>
      <c r="CQ38" s="601" t="str">
        <f>IF('各会計、関係団体の財政状況及び健全化判断比率'!BS11="","",'各会計、関係団体の財政状況及び健全化判断比率'!BS11)</f>
        <v>マングローブ公社</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f t="shared" si="4"/>
        <v>7</v>
      </c>
      <c r="V39" s="600"/>
      <c r="W39" s="601" t="str">
        <f>IF('各会計、関係団体の財政状況及び健全化判断比率'!B33="","",'各会計、関係団体の財政状況及び健全化判断比率'!B33)</f>
        <v>奄美市交通災害共済特別会計</v>
      </c>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16</v>
      </c>
      <c r="BX39" s="600"/>
      <c r="BY39" s="601" t="str">
        <f>IF('各会計、関係団体の財政状況及び健全化判断比率'!B73="","",'各会計、関係団体の財政状況及び健全化判断比率'!B73)</f>
        <v>大島地区衛生組合</v>
      </c>
      <c r="BZ39" s="601"/>
      <c r="CA39" s="601"/>
      <c r="CB39" s="601"/>
      <c r="CC39" s="601"/>
      <c r="CD39" s="601"/>
      <c r="CE39" s="601"/>
      <c r="CF39" s="601"/>
      <c r="CG39" s="601"/>
      <c r="CH39" s="601"/>
      <c r="CI39" s="601"/>
      <c r="CJ39" s="601"/>
      <c r="CK39" s="601"/>
      <c r="CL39" s="601"/>
      <c r="CM39" s="601"/>
      <c r="CN39" s="178"/>
      <c r="CO39" s="600">
        <f t="shared" si="3"/>
        <v>23</v>
      </c>
      <c r="CP39" s="600"/>
      <c r="CQ39" s="601" t="str">
        <f>IF('各会計、関係団体の財政状況及び健全化判断比率'!BS12="","",'各会計、関係団体の財政状況及び健全化判断比率'!BS12)</f>
        <v>奄美大島風力発電</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17</v>
      </c>
      <c r="BX40" s="600"/>
      <c r="BY40" s="601" t="str">
        <f>IF('各会計、関係団体の財政状況及び健全化判断比率'!B74="","",'各会計、関係団体の財政状況及び健全化判断比率'!B74)</f>
        <v>大島地区消防組合</v>
      </c>
      <c r="BZ40" s="601"/>
      <c r="CA40" s="601"/>
      <c r="CB40" s="601"/>
      <c r="CC40" s="601"/>
      <c r="CD40" s="601"/>
      <c r="CE40" s="601"/>
      <c r="CF40" s="601"/>
      <c r="CG40" s="601"/>
      <c r="CH40" s="601"/>
      <c r="CI40" s="601"/>
      <c r="CJ40" s="601"/>
      <c r="CK40" s="601"/>
      <c r="CL40" s="601"/>
      <c r="CM40" s="601"/>
      <c r="CN40" s="178"/>
      <c r="CO40" s="600">
        <f t="shared" si="3"/>
        <v>24</v>
      </c>
      <c r="CP40" s="600"/>
      <c r="CQ40" s="601" t="str">
        <f>IF('各会計、関係団体の財政状況及び健全化判断比率'!BS13="","",'各会計、関係団体の財政状況及び健全化判断比率'!BS13)</f>
        <v>奄美広域中小企業勤労者福祉サービスセンター</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f t="shared" si="3"/>
        <v>25</v>
      </c>
      <c r="CP41" s="600"/>
      <c r="CQ41" s="601" t="str">
        <f>IF('各会計、関係団体の財政状況及び健全化判断比率'!BS14="","",'各会計、関係団体の財政状況及び健全化判断比率'!BS14)</f>
        <v>まちづくり奄美</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208</v>
      </c>
      <c r="E46" s="603" t="s">
        <v>209</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c r="E47" s="603" t="s">
        <v>210</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c r="E48" s="603" t="s">
        <v>211</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c r="E49" s="604" t="s">
        <v>212</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c r="E50" s="603" t="s">
        <v>213</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c r="E51" s="603" t="s">
        <v>214</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c r="E52" s="603" t="s">
        <v>215</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c r="E53" s="1240" t="s">
        <v>621</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8" zoomScaleSheetLayoutView="100" workbookViewId="0">
      <selection activeCell="B44" sqref="B44"/>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c r="A34" s="22"/>
      <c r="B34" s="31"/>
      <c r="C34" s="1179" t="s">
        <v>582</v>
      </c>
      <c r="D34" s="1179"/>
      <c r="E34" s="1180"/>
      <c r="F34" s="32">
        <v>15.42</v>
      </c>
      <c r="G34" s="33">
        <v>16.100000000000001</v>
      </c>
      <c r="H34" s="33">
        <v>17.809999999999999</v>
      </c>
      <c r="I34" s="33">
        <v>17.61</v>
      </c>
      <c r="J34" s="34">
        <v>17.43</v>
      </c>
      <c r="K34" s="22"/>
      <c r="L34" s="22"/>
      <c r="M34" s="22"/>
      <c r="N34" s="22"/>
      <c r="O34" s="22"/>
      <c r="P34" s="22"/>
    </row>
    <row r="35" spans="1:16" ht="39" customHeight="1">
      <c r="A35" s="22"/>
      <c r="B35" s="35"/>
      <c r="C35" s="1173" t="s">
        <v>583</v>
      </c>
      <c r="D35" s="1174"/>
      <c r="E35" s="1175"/>
      <c r="F35" s="36">
        <v>4.9400000000000004</v>
      </c>
      <c r="G35" s="37">
        <v>6.1</v>
      </c>
      <c r="H35" s="37">
        <v>3.8</v>
      </c>
      <c r="I35" s="37">
        <v>5.54</v>
      </c>
      <c r="J35" s="38">
        <v>5.32</v>
      </c>
      <c r="K35" s="22"/>
      <c r="L35" s="22"/>
      <c r="M35" s="22"/>
      <c r="N35" s="22"/>
      <c r="O35" s="22"/>
      <c r="P35" s="22"/>
    </row>
    <row r="36" spans="1:16" ht="39" customHeight="1">
      <c r="A36" s="22"/>
      <c r="B36" s="35"/>
      <c r="C36" s="1173" t="s">
        <v>584</v>
      </c>
      <c r="D36" s="1174"/>
      <c r="E36" s="1175"/>
      <c r="F36" s="36" t="s">
        <v>531</v>
      </c>
      <c r="G36" s="37" t="s">
        <v>531</v>
      </c>
      <c r="H36" s="37" t="s">
        <v>531</v>
      </c>
      <c r="I36" s="37" t="s">
        <v>531</v>
      </c>
      <c r="J36" s="38">
        <v>1.89</v>
      </c>
      <c r="K36" s="22"/>
      <c r="L36" s="22"/>
      <c r="M36" s="22"/>
      <c r="N36" s="22"/>
      <c r="O36" s="22"/>
      <c r="P36" s="22"/>
    </row>
    <row r="37" spans="1:16" ht="39" customHeight="1">
      <c r="A37" s="22"/>
      <c r="B37" s="35"/>
      <c r="C37" s="1173" t="s">
        <v>585</v>
      </c>
      <c r="D37" s="1174"/>
      <c r="E37" s="1175"/>
      <c r="F37" s="36" t="s">
        <v>586</v>
      </c>
      <c r="G37" s="37" t="s">
        <v>587</v>
      </c>
      <c r="H37" s="37">
        <v>0.28999999999999998</v>
      </c>
      <c r="I37" s="37">
        <v>0.82</v>
      </c>
      <c r="J37" s="38">
        <v>1.19</v>
      </c>
      <c r="K37" s="22"/>
      <c r="L37" s="22"/>
      <c r="M37" s="22"/>
      <c r="N37" s="22"/>
      <c r="O37" s="22"/>
      <c r="P37" s="22"/>
    </row>
    <row r="38" spans="1:16" ht="39" customHeight="1">
      <c r="A38" s="22"/>
      <c r="B38" s="35"/>
      <c r="C38" s="1173" t="s">
        <v>588</v>
      </c>
      <c r="D38" s="1174"/>
      <c r="E38" s="1175"/>
      <c r="F38" s="36">
        <v>0.67</v>
      </c>
      <c r="G38" s="37">
        <v>0.92</v>
      </c>
      <c r="H38" s="37">
        <v>0.54</v>
      </c>
      <c r="I38" s="37">
        <v>0.1</v>
      </c>
      <c r="J38" s="38">
        <v>0.39</v>
      </c>
      <c r="K38" s="22"/>
      <c r="L38" s="22"/>
      <c r="M38" s="22"/>
      <c r="N38" s="22"/>
      <c r="O38" s="22"/>
      <c r="P38" s="22"/>
    </row>
    <row r="39" spans="1:16" ht="39" customHeight="1">
      <c r="A39" s="22"/>
      <c r="B39" s="35"/>
      <c r="C39" s="1173" t="s">
        <v>589</v>
      </c>
      <c r="D39" s="1174"/>
      <c r="E39" s="1175"/>
      <c r="F39" s="36">
        <v>0</v>
      </c>
      <c r="G39" s="37">
        <v>0</v>
      </c>
      <c r="H39" s="37">
        <v>0</v>
      </c>
      <c r="I39" s="37">
        <v>0</v>
      </c>
      <c r="J39" s="38">
        <v>0</v>
      </c>
      <c r="K39" s="22"/>
      <c r="L39" s="22"/>
      <c r="M39" s="22"/>
      <c r="N39" s="22"/>
      <c r="O39" s="22"/>
      <c r="P39" s="22"/>
    </row>
    <row r="40" spans="1:16" ht="39" customHeight="1">
      <c r="A40" s="22"/>
      <c r="B40" s="35"/>
      <c r="C40" s="1173" t="s">
        <v>590</v>
      </c>
      <c r="D40" s="1174"/>
      <c r="E40" s="1175"/>
      <c r="F40" s="36">
        <v>0</v>
      </c>
      <c r="G40" s="37">
        <v>0</v>
      </c>
      <c r="H40" s="37">
        <v>0</v>
      </c>
      <c r="I40" s="37">
        <v>0</v>
      </c>
      <c r="J40" s="38">
        <v>0</v>
      </c>
      <c r="K40" s="22"/>
      <c r="L40" s="22"/>
      <c r="M40" s="22"/>
      <c r="N40" s="22"/>
      <c r="O40" s="22"/>
      <c r="P40" s="22"/>
    </row>
    <row r="41" spans="1:16" ht="39" customHeight="1">
      <c r="A41" s="22"/>
      <c r="B41" s="35"/>
      <c r="C41" s="1173" t="s">
        <v>591</v>
      </c>
      <c r="D41" s="1174"/>
      <c r="E41" s="1175"/>
      <c r="F41" s="36">
        <v>0</v>
      </c>
      <c r="G41" s="37">
        <v>0</v>
      </c>
      <c r="H41" s="37">
        <v>0</v>
      </c>
      <c r="I41" s="37">
        <v>0</v>
      </c>
      <c r="J41" s="38">
        <v>0</v>
      </c>
      <c r="K41" s="22"/>
      <c r="L41" s="22"/>
      <c r="M41" s="22"/>
      <c r="N41" s="22"/>
      <c r="O41" s="22"/>
      <c r="P41" s="22"/>
    </row>
    <row r="42" spans="1:16" ht="39" customHeight="1">
      <c r="A42" s="22"/>
      <c r="B42" s="39"/>
      <c r="C42" s="1173" t="s">
        <v>592</v>
      </c>
      <c r="D42" s="1174"/>
      <c r="E42" s="1175"/>
      <c r="F42" s="36" t="s">
        <v>531</v>
      </c>
      <c r="G42" s="37" t="s">
        <v>531</v>
      </c>
      <c r="H42" s="37" t="s">
        <v>531</v>
      </c>
      <c r="I42" s="37" t="s">
        <v>531</v>
      </c>
      <c r="J42" s="38" t="s">
        <v>531</v>
      </c>
      <c r="K42" s="22"/>
      <c r="L42" s="22"/>
      <c r="M42" s="22"/>
      <c r="N42" s="22"/>
      <c r="O42" s="22"/>
      <c r="P42" s="22"/>
    </row>
    <row r="43" spans="1:16" ht="39" customHeight="1" thickBot="1">
      <c r="A43" s="22"/>
      <c r="B43" s="40"/>
      <c r="C43" s="1176" t="s">
        <v>593</v>
      </c>
      <c r="D43" s="1177"/>
      <c r="E43" s="1178"/>
      <c r="F43" s="41">
        <v>0.09</v>
      </c>
      <c r="G43" s="42">
        <v>0.09</v>
      </c>
      <c r="H43" s="42">
        <v>1.08</v>
      </c>
      <c r="I43" s="42">
        <v>1.61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leM/YAoQWJs7pfDY4btKPFYdzzGmZSVDQHu6pbno4ksFJXG5/Nqs/6oOgdw1+zAe9fQCe+UI4uJbqJtiDNn4/A==" saltValue="SLEMWX2I+5DgkllDJK0z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1" zoomScaleSheetLayoutView="55" workbookViewId="0">
      <selection activeCell="B54" sqref="B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c r="A45" s="48"/>
      <c r="B45" s="1181" t="s">
        <v>11</v>
      </c>
      <c r="C45" s="1182"/>
      <c r="D45" s="58"/>
      <c r="E45" s="1187" t="s">
        <v>12</v>
      </c>
      <c r="F45" s="1187"/>
      <c r="G45" s="1187"/>
      <c r="H45" s="1187"/>
      <c r="I45" s="1187"/>
      <c r="J45" s="1188"/>
      <c r="K45" s="59">
        <v>3992</v>
      </c>
      <c r="L45" s="60">
        <v>4098</v>
      </c>
      <c r="M45" s="60">
        <v>4167</v>
      </c>
      <c r="N45" s="60">
        <v>4231</v>
      </c>
      <c r="O45" s="61">
        <v>4325</v>
      </c>
      <c r="P45" s="48"/>
      <c r="Q45" s="48"/>
      <c r="R45" s="48"/>
      <c r="S45" s="48"/>
      <c r="T45" s="48"/>
      <c r="U45" s="48"/>
    </row>
    <row r="46" spans="1:21" ht="30.75" customHeight="1">
      <c r="A46" s="48"/>
      <c r="B46" s="1183"/>
      <c r="C46" s="1184"/>
      <c r="D46" s="62"/>
      <c r="E46" s="1189" t="s">
        <v>13</v>
      </c>
      <c r="F46" s="1189"/>
      <c r="G46" s="1189"/>
      <c r="H46" s="1189"/>
      <c r="I46" s="1189"/>
      <c r="J46" s="1190"/>
      <c r="K46" s="63" t="s">
        <v>531</v>
      </c>
      <c r="L46" s="64" t="s">
        <v>531</v>
      </c>
      <c r="M46" s="64" t="s">
        <v>531</v>
      </c>
      <c r="N46" s="64" t="s">
        <v>531</v>
      </c>
      <c r="O46" s="65" t="s">
        <v>531</v>
      </c>
      <c r="P46" s="48"/>
      <c r="Q46" s="48"/>
      <c r="R46" s="48"/>
      <c r="S46" s="48"/>
      <c r="T46" s="48"/>
      <c r="U46" s="48"/>
    </row>
    <row r="47" spans="1:21" ht="30.75" customHeight="1">
      <c r="A47" s="48"/>
      <c r="B47" s="1183"/>
      <c r="C47" s="1184"/>
      <c r="D47" s="62"/>
      <c r="E47" s="1189" t="s">
        <v>14</v>
      </c>
      <c r="F47" s="1189"/>
      <c r="G47" s="1189"/>
      <c r="H47" s="1189"/>
      <c r="I47" s="1189"/>
      <c r="J47" s="1190"/>
      <c r="K47" s="63" t="s">
        <v>531</v>
      </c>
      <c r="L47" s="64" t="s">
        <v>531</v>
      </c>
      <c r="M47" s="64" t="s">
        <v>531</v>
      </c>
      <c r="N47" s="64" t="s">
        <v>531</v>
      </c>
      <c r="O47" s="65" t="s">
        <v>531</v>
      </c>
      <c r="P47" s="48"/>
      <c r="Q47" s="48"/>
      <c r="R47" s="48"/>
      <c r="S47" s="48"/>
      <c r="T47" s="48"/>
      <c r="U47" s="48"/>
    </row>
    <row r="48" spans="1:21" ht="30.75" customHeight="1">
      <c r="A48" s="48"/>
      <c r="B48" s="1183"/>
      <c r="C48" s="1184"/>
      <c r="D48" s="62"/>
      <c r="E48" s="1189" t="s">
        <v>15</v>
      </c>
      <c r="F48" s="1189"/>
      <c r="G48" s="1189"/>
      <c r="H48" s="1189"/>
      <c r="I48" s="1189"/>
      <c r="J48" s="1190"/>
      <c r="K48" s="63">
        <v>731</v>
      </c>
      <c r="L48" s="64">
        <v>709</v>
      </c>
      <c r="M48" s="64">
        <v>784</v>
      </c>
      <c r="N48" s="64">
        <v>702</v>
      </c>
      <c r="O48" s="65">
        <v>722</v>
      </c>
      <c r="P48" s="48"/>
      <c r="Q48" s="48"/>
      <c r="R48" s="48"/>
      <c r="S48" s="48"/>
      <c r="T48" s="48"/>
      <c r="U48" s="48"/>
    </row>
    <row r="49" spans="1:21" ht="30.75" customHeight="1">
      <c r="A49" s="48"/>
      <c r="B49" s="1183"/>
      <c r="C49" s="1184"/>
      <c r="D49" s="62"/>
      <c r="E49" s="1189" t="s">
        <v>16</v>
      </c>
      <c r="F49" s="1189"/>
      <c r="G49" s="1189"/>
      <c r="H49" s="1189"/>
      <c r="I49" s="1189"/>
      <c r="J49" s="1190"/>
      <c r="K49" s="63">
        <v>74</v>
      </c>
      <c r="L49" s="64">
        <v>74</v>
      </c>
      <c r="M49" s="64">
        <v>71</v>
      </c>
      <c r="N49" s="64">
        <v>71</v>
      </c>
      <c r="O49" s="65">
        <v>71</v>
      </c>
      <c r="P49" s="48"/>
      <c r="Q49" s="48"/>
      <c r="R49" s="48"/>
      <c r="S49" s="48"/>
      <c r="T49" s="48"/>
      <c r="U49" s="48"/>
    </row>
    <row r="50" spans="1:21" ht="30.75" customHeight="1">
      <c r="A50" s="48"/>
      <c r="B50" s="1183"/>
      <c r="C50" s="1184"/>
      <c r="D50" s="62"/>
      <c r="E50" s="1189" t="s">
        <v>17</v>
      </c>
      <c r="F50" s="1189"/>
      <c r="G50" s="1189"/>
      <c r="H50" s="1189"/>
      <c r="I50" s="1189"/>
      <c r="J50" s="1190"/>
      <c r="K50" s="63">
        <v>0</v>
      </c>
      <c r="L50" s="64">
        <v>0</v>
      </c>
      <c r="M50" s="64">
        <v>0</v>
      </c>
      <c r="N50" s="64">
        <v>0</v>
      </c>
      <c r="O50" s="65">
        <v>0</v>
      </c>
      <c r="P50" s="48"/>
      <c r="Q50" s="48"/>
      <c r="R50" s="48"/>
      <c r="S50" s="48"/>
      <c r="T50" s="48"/>
      <c r="U50" s="48"/>
    </row>
    <row r="51" spans="1:21" ht="30.75" customHeight="1">
      <c r="A51" s="48"/>
      <c r="B51" s="1185"/>
      <c r="C51" s="1186"/>
      <c r="D51" s="66"/>
      <c r="E51" s="1189" t="s">
        <v>18</v>
      </c>
      <c r="F51" s="1189"/>
      <c r="G51" s="1189"/>
      <c r="H51" s="1189"/>
      <c r="I51" s="1189"/>
      <c r="J51" s="1190"/>
      <c r="K51" s="63">
        <v>1</v>
      </c>
      <c r="L51" s="64">
        <v>1</v>
      </c>
      <c r="M51" s="64">
        <v>1</v>
      </c>
      <c r="N51" s="64">
        <v>1</v>
      </c>
      <c r="O51" s="65">
        <v>1</v>
      </c>
      <c r="P51" s="48"/>
      <c r="Q51" s="48"/>
      <c r="R51" s="48"/>
      <c r="S51" s="48"/>
      <c r="T51" s="48"/>
      <c r="U51" s="48"/>
    </row>
    <row r="52" spans="1:21" ht="30.75" customHeight="1">
      <c r="A52" s="48"/>
      <c r="B52" s="1191" t="s">
        <v>19</v>
      </c>
      <c r="C52" s="1192"/>
      <c r="D52" s="66"/>
      <c r="E52" s="1189" t="s">
        <v>20</v>
      </c>
      <c r="F52" s="1189"/>
      <c r="G52" s="1189"/>
      <c r="H52" s="1189"/>
      <c r="I52" s="1189"/>
      <c r="J52" s="1190"/>
      <c r="K52" s="63">
        <v>3511</v>
      </c>
      <c r="L52" s="64">
        <v>3610</v>
      </c>
      <c r="M52" s="64">
        <v>3696</v>
      </c>
      <c r="N52" s="64">
        <v>3709</v>
      </c>
      <c r="O52" s="65">
        <v>3745</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1287</v>
      </c>
      <c r="L53" s="69">
        <v>1272</v>
      </c>
      <c r="M53" s="69">
        <v>1327</v>
      </c>
      <c r="N53" s="69">
        <v>1296</v>
      </c>
      <c r="O53" s="70">
        <v>1374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c r="B57" s="1197" t="s">
        <v>25</v>
      </c>
      <c r="C57" s="1198"/>
      <c r="D57" s="1201" t="s">
        <v>26</v>
      </c>
      <c r="E57" s="1202"/>
      <c r="F57" s="1202"/>
      <c r="G57" s="1202"/>
      <c r="H57" s="1202"/>
      <c r="I57" s="1202"/>
      <c r="J57" s="1203"/>
      <c r="K57" s="83"/>
      <c r="L57" s="84"/>
      <c r="M57" s="84"/>
      <c r="N57" s="84"/>
      <c r="O57" s="85"/>
    </row>
    <row r="58" spans="1:21" ht="31.5" customHeight="1" thickBot="1">
      <c r="B58" s="1199"/>
      <c r="C58" s="1200"/>
      <c r="D58" s="1204" t="s">
        <v>27</v>
      </c>
      <c r="E58" s="1205"/>
      <c r="F58" s="1205"/>
      <c r="G58" s="1205"/>
      <c r="H58" s="1205"/>
      <c r="I58" s="1205"/>
      <c r="J58" s="1206"/>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eohWqrPxhOFrlgiujvpUAznTntJua8tqSo/nfxedG75TS+jVxuR/3uBYSv+cmX+LQn2vkIz0PL/3ha4wg9juQ==" saltValue="PPZtwVboG7ecYTnzCqZ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6" zoomScale="85" zoomScaleNormal="85" zoomScaleSheetLayoutView="100" workbookViewId="0">
      <selection activeCell="E47" sqref="E47:H47"/>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572</v>
      </c>
      <c r="J40" s="100" t="s">
        <v>573</v>
      </c>
      <c r="K40" s="100" t="s">
        <v>574</v>
      </c>
      <c r="L40" s="100" t="s">
        <v>575</v>
      </c>
      <c r="M40" s="101" t="s">
        <v>576</v>
      </c>
    </row>
    <row r="41" spans="2:13" ht="27.75" customHeight="1">
      <c r="B41" s="1207" t="s">
        <v>30</v>
      </c>
      <c r="C41" s="1208"/>
      <c r="D41" s="102"/>
      <c r="E41" s="1213" t="s">
        <v>31</v>
      </c>
      <c r="F41" s="1213"/>
      <c r="G41" s="1213"/>
      <c r="H41" s="1214"/>
      <c r="I41" s="351">
        <v>39379</v>
      </c>
      <c r="J41" s="352">
        <v>42466</v>
      </c>
      <c r="K41" s="352">
        <v>42934</v>
      </c>
      <c r="L41" s="352">
        <v>43584</v>
      </c>
      <c r="M41" s="353">
        <v>44027</v>
      </c>
    </row>
    <row r="42" spans="2:13" ht="27.75" customHeight="1">
      <c r="B42" s="1209"/>
      <c r="C42" s="1210"/>
      <c r="D42" s="103"/>
      <c r="E42" s="1215" t="s">
        <v>32</v>
      </c>
      <c r="F42" s="1215"/>
      <c r="G42" s="1215"/>
      <c r="H42" s="1216"/>
      <c r="I42" s="354" t="s">
        <v>531</v>
      </c>
      <c r="J42" s="355" t="s">
        <v>531</v>
      </c>
      <c r="K42" s="355" t="s">
        <v>531</v>
      </c>
      <c r="L42" s="355" t="s">
        <v>531</v>
      </c>
      <c r="M42" s="356" t="s">
        <v>531</v>
      </c>
    </row>
    <row r="43" spans="2:13" ht="27.75" customHeight="1">
      <c r="B43" s="1209"/>
      <c r="C43" s="1210"/>
      <c r="D43" s="103"/>
      <c r="E43" s="1215" t="s">
        <v>33</v>
      </c>
      <c r="F43" s="1215"/>
      <c r="G43" s="1215"/>
      <c r="H43" s="1216"/>
      <c r="I43" s="354">
        <v>9340</v>
      </c>
      <c r="J43" s="355">
        <v>9121</v>
      </c>
      <c r="K43" s="355">
        <v>9280</v>
      </c>
      <c r="L43" s="355">
        <v>8695</v>
      </c>
      <c r="M43" s="356">
        <v>8093</v>
      </c>
    </row>
    <row r="44" spans="2:13" ht="27.75" customHeight="1">
      <c r="B44" s="1209"/>
      <c r="C44" s="1210"/>
      <c r="D44" s="103"/>
      <c r="E44" s="1215" t="s">
        <v>34</v>
      </c>
      <c r="F44" s="1215"/>
      <c r="G44" s="1215"/>
      <c r="H44" s="1216"/>
      <c r="I44" s="354">
        <v>329</v>
      </c>
      <c r="J44" s="355">
        <v>252</v>
      </c>
      <c r="K44" s="355">
        <v>168</v>
      </c>
      <c r="L44" s="355">
        <v>98</v>
      </c>
      <c r="M44" s="356">
        <v>13</v>
      </c>
    </row>
    <row r="45" spans="2:13" ht="27.75" customHeight="1">
      <c r="B45" s="1209"/>
      <c r="C45" s="1210"/>
      <c r="D45" s="103"/>
      <c r="E45" s="1215" t="s">
        <v>35</v>
      </c>
      <c r="F45" s="1215"/>
      <c r="G45" s="1215"/>
      <c r="H45" s="1216"/>
      <c r="I45" s="354">
        <v>3482</v>
      </c>
      <c r="J45" s="355">
        <v>3235</v>
      </c>
      <c r="K45" s="355">
        <v>3012</v>
      </c>
      <c r="L45" s="355">
        <v>2788</v>
      </c>
      <c r="M45" s="356">
        <v>2585</v>
      </c>
    </row>
    <row r="46" spans="2:13" ht="27.75" customHeight="1">
      <c r="B46" s="1209"/>
      <c r="C46" s="1210"/>
      <c r="D46" s="104"/>
      <c r="E46" s="1215" t="s">
        <v>36</v>
      </c>
      <c r="F46" s="1215"/>
      <c r="G46" s="1215"/>
      <c r="H46" s="1216"/>
      <c r="I46" s="354">
        <v>284</v>
      </c>
      <c r="J46" s="355">
        <v>284</v>
      </c>
      <c r="K46" s="355">
        <v>371</v>
      </c>
      <c r="L46" s="355">
        <v>254</v>
      </c>
      <c r="M46" s="356">
        <v>66</v>
      </c>
    </row>
    <row r="47" spans="2:13" ht="27.75" customHeight="1">
      <c r="B47" s="1209"/>
      <c r="C47" s="1210"/>
      <c r="D47" s="105"/>
      <c r="E47" s="1217" t="s">
        <v>37</v>
      </c>
      <c r="F47" s="1218"/>
      <c r="G47" s="1218"/>
      <c r="H47" s="1219"/>
      <c r="I47" s="354" t="s">
        <v>531</v>
      </c>
      <c r="J47" s="355" t="s">
        <v>531</v>
      </c>
      <c r="K47" s="355" t="s">
        <v>531</v>
      </c>
      <c r="L47" s="355" t="s">
        <v>531</v>
      </c>
      <c r="M47" s="356" t="s">
        <v>531</v>
      </c>
    </row>
    <row r="48" spans="2:13" ht="27.75" customHeight="1">
      <c r="B48" s="1209"/>
      <c r="C48" s="1210"/>
      <c r="D48" s="103"/>
      <c r="E48" s="1215" t="s">
        <v>38</v>
      </c>
      <c r="F48" s="1215"/>
      <c r="G48" s="1215"/>
      <c r="H48" s="1216"/>
      <c r="I48" s="354" t="s">
        <v>531</v>
      </c>
      <c r="J48" s="355" t="s">
        <v>531</v>
      </c>
      <c r="K48" s="355" t="s">
        <v>531</v>
      </c>
      <c r="L48" s="355" t="s">
        <v>531</v>
      </c>
      <c r="M48" s="356" t="s">
        <v>531</v>
      </c>
    </row>
    <row r="49" spans="2:13" ht="27.75" customHeight="1">
      <c r="B49" s="1211"/>
      <c r="C49" s="1212"/>
      <c r="D49" s="103"/>
      <c r="E49" s="1215" t="s">
        <v>39</v>
      </c>
      <c r="F49" s="1215"/>
      <c r="G49" s="1215"/>
      <c r="H49" s="1216"/>
      <c r="I49" s="354" t="s">
        <v>531</v>
      </c>
      <c r="J49" s="355" t="s">
        <v>531</v>
      </c>
      <c r="K49" s="355" t="s">
        <v>531</v>
      </c>
      <c r="L49" s="355" t="s">
        <v>531</v>
      </c>
      <c r="M49" s="356" t="s">
        <v>531</v>
      </c>
    </row>
    <row r="50" spans="2:13" ht="27.75" customHeight="1">
      <c r="B50" s="1220" t="s">
        <v>40</v>
      </c>
      <c r="C50" s="1221"/>
      <c r="D50" s="106"/>
      <c r="E50" s="1215" t="s">
        <v>41</v>
      </c>
      <c r="F50" s="1215"/>
      <c r="G50" s="1215"/>
      <c r="H50" s="1216"/>
      <c r="I50" s="354">
        <v>11367</v>
      </c>
      <c r="J50" s="355">
        <v>11219</v>
      </c>
      <c r="K50" s="355">
        <v>11326</v>
      </c>
      <c r="L50" s="355">
        <v>11164</v>
      </c>
      <c r="M50" s="356">
        <v>12324</v>
      </c>
    </row>
    <row r="51" spans="2:13" ht="27.75" customHeight="1">
      <c r="B51" s="1209"/>
      <c r="C51" s="1210"/>
      <c r="D51" s="103"/>
      <c r="E51" s="1215" t="s">
        <v>42</v>
      </c>
      <c r="F51" s="1215"/>
      <c r="G51" s="1215"/>
      <c r="H51" s="1216"/>
      <c r="I51" s="354">
        <v>1592</v>
      </c>
      <c r="J51" s="355">
        <v>1488</v>
      </c>
      <c r="K51" s="355">
        <v>1528</v>
      </c>
      <c r="L51" s="355">
        <v>1485</v>
      </c>
      <c r="M51" s="356">
        <v>1421</v>
      </c>
    </row>
    <row r="52" spans="2:13" ht="27.75" customHeight="1">
      <c r="B52" s="1211"/>
      <c r="C52" s="1212"/>
      <c r="D52" s="103"/>
      <c r="E52" s="1215" t="s">
        <v>43</v>
      </c>
      <c r="F52" s="1215"/>
      <c r="G52" s="1215"/>
      <c r="H52" s="1216"/>
      <c r="I52" s="354">
        <v>32847</v>
      </c>
      <c r="J52" s="355">
        <v>34281</v>
      </c>
      <c r="K52" s="355">
        <v>37244</v>
      </c>
      <c r="L52" s="355">
        <v>38097</v>
      </c>
      <c r="M52" s="356">
        <v>37081</v>
      </c>
    </row>
    <row r="53" spans="2:13" ht="27.75" customHeight="1" thickBot="1">
      <c r="B53" s="1222" t="s">
        <v>44</v>
      </c>
      <c r="C53" s="1223"/>
      <c r="D53" s="107"/>
      <c r="E53" s="1224" t="s">
        <v>45</v>
      </c>
      <c r="F53" s="1224"/>
      <c r="G53" s="1224"/>
      <c r="H53" s="1225"/>
      <c r="I53" s="357">
        <v>7007</v>
      </c>
      <c r="J53" s="358">
        <v>8371</v>
      </c>
      <c r="K53" s="358">
        <v>5667</v>
      </c>
      <c r="L53" s="358">
        <v>4674</v>
      </c>
      <c r="M53" s="359">
        <v>3957</v>
      </c>
    </row>
    <row r="54" spans="2:13" ht="27.75" customHeight="1">
      <c r="B54" s="108" t="s">
        <v>46</v>
      </c>
      <c r="C54" s="109"/>
      <c r="D54" s="109"/>
      <c r="E54" s="110"/>
      <c r="F54" s="110"/>
      <c r="G54" s="110"/>
      <c r="H54" s="110"/>
      <c r="I54" s="111"/>
      <c r="J54" s="111"/>
      <c r="K54" s="111"/>
      <c r="L54" s="111"/>
      <c r="M54" s="111"/>
    </row>
    <row r="55" spans="2:13"/>
  </sheetData>
  <sheetProtection algorithmName="SHA-512" hashValue="Y1uSEcruNOmD15pQIzVWJLiEtUinru0n6dsBYfh00ujiKpMbEVM89HbrB+MxSgC9cpUiHl2DPeIfsn0e+oiDAA==" saltValue="tZ9lGjBCnAY7T2o5g+Dc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53" sqref="H53"/>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574</v>
      </c>
      <c r="G54" s="116" t="s">
        <v>575</v>
      </c>
      <c r="H54" s="117" t="s">
        <v>576</v>
      </c>
    </row>
    <row r="55" spans="2:8" ht="52.5" customHeight="1">
      <c r="B55" s="118"/>
      <c r="C55" s="1234" t="s">
        <v>48</v>
      </c>
      <c r="D55" s="1234"/>
      <c r="E55" s="1235"/>
      <c r="F55" s="119">
        <v>3438</v>
      </c>
      <c r="G55" s="119">
        <v>3239</v>
      </c>
      <c r="H55" s="120">
        <v>3665</v>
      </c>
    </row>
    <row r="56" spans="2:8" ht="52.5" customHeight="1">
      <c r="B56" s="121"/>
      <c r="C56" s="1236" t="s">
        <v>49</v>
      </c>
      <c r="D56" s="1236"/>
      <c r="E56" s="1237"/>
      <c r="F56" s="122">
        <v>1622</v>
      </c>
      <c r="G56" s="122">
        <v>1850</v>
      </c>
      <c r="H56" s="123">
        <v>3831</v>
      </c>
    </row>
    <row r="57" spans="2:8" ht="53.25" customHeight="1">
      <c r="B57" s="121"/>
      <c r="C57" s="1238" t="s">
        <v>50</v>
      </c>
      <c r="D57" s="1238"/>
      <c r="E57" s="1239"/>
      <c r="F57" s="124">
        <v>9366</v>
      </c>
      <c r="G57" s="124">
        <v>9233</v>
      </c>
      <c r="H57" s="125">
        <v>8292</v>
      </c>
    </row>
    <row r="58" spans="2:8" ht="45.75" customHeight="1">
      <c r="B58" s="126"/>
      <c r="C58" s="1226" t="s">
        <v>618</v>
      </c>
      <c r="D58" s="1227"/>
      <c r="E58" s="1228"/>
      <c r="F58" s="127">
        <v>1783</v>
      </c>
      <c r="G58" s="127">
        <v>1875</v>
      </c>
      <c r="H58" s="128">
        <v>2307</v>
      </c>
    </row>
    <row r="59" spans="2:8" ht="45.75" customHeight="1">
      <c r="B59" s="126"/>
      <c r="C59" s="1226" t="s">
        <v>619</v>
      </c>
      <c r="D59" s="1227"/>
      <c r="E59" s="1228"/>
      <c r="F59" s="127">
        <v>1685</v>
      </c>
      <c r="G59" s="127">
        <v>1494</v>
      </c>
      <c r="H59" s="128">
        <v>1851</v>
      </c>
    </row>
    <row r="60" spans="2:8" ht="45.75" customHeight="1">
      <c r="B60" s="126"/>
      <c r="C60" s="1226" t="s">
        <v>616</v>
      </c>
      <c r="D60" s="1227"/>
      <c r="E60" s="1228"/>
      <c r="F60" s="127">
        <v>1850</v>
      </c>
      <c r="G60" s="127">
        <v>1850</v>
      </c>
      <c r="H60" s="128">
        <v>1850</v>
      </c>
    </row>
    <row r="61" spans="2:8" ht="45.75" customHeight="1">
      <c r="B61" s="126"/>
      <c r="C61" s="1226" t="s">
        <v>620</v>
      </c>
      <c r="D61" s="1227"/>
      <c r="E61" s="1228"/>
      <c r="F61" s="127">
        <v>1755</v>
      </c>
      <c r="G61" s="127">
        <v>1785</v>
      </c>
      <c r="H61" s="128">
        <v>1850</v>
      </c>
    </row>
    <row r="62" spans="2:8" ht="45.75" customHeight="1" thickBot="1">
      <c r="B62" s="129"/>
      <c r="C62" s="1229" t="s">
        <v>617</v>
      </c>
      <c r="D62" s="1230"/>
      <c r="E62" s="1231"/>
      <c r="F62" s="130">
        <v>311</v>
      </c>
      <c r="G62" s="130">
        <v>324</v>
      </c>
      <c r="H62" s="131">
        <v>337</v>
      </c>
    </row>
    <row r="63" spans="2:8" ht="52.5" customHeight="1" thickBot="1">
      <c r="B63" s="132"/>
      <c r="C63" s="1232" t="s">
        <v>51</v>
      </c>
      <c r="D63" s="1232"/>
      <c r="E63" s="1233"/>
      <c r="F63" s="133">
        <v>14426</v>
      </c>
      <c r="G63" s="133">
        <v>14322</v>
      </c>
      <c r="H63" s="134">
        <v>15789</v>
      </c>
    </row>
    <row r="64" spans="2:8"/>
  </sheetData>
  <sheetProtection algorithmName="SHA-512" hashValue="UIWI0QlinN3lbXFPlcEZn0bfKf9cJukNjw2hRvVZNbJslja6tJmZc77/0BZ212DQUs6HTF8ce5bKEzc0Wvy4kA==" saltValue="kzdpBYzw/xbQea5bXN2R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569</v>
      </c>
      <c r="G2" s="148"/>
      <c r="H2" s="149"/>
    </row>
    <row r="3" spans="1:8">
      <c r="A3" s="145" t="s">
        <v>562</v>
      </c>
      <c r="B3" s="150"/>
      <c r="C3" s="151"/>
      <c r="D3" s="152">
        <v>111168</v>
      </c>
      <c r="E3" s="153"/>
      <c r="F3" s="154">
        <v>72656</v>
      </c>
      <c r="G3" s="155"/>
      <c r="H3" s="156"/>
    </row>
    <row r="4" spans="1:8">
      <c r="A4" s="157"/>
      <c r="B4" s="158"/>
      <c r="C4" s="159"/>
      <c r="D4" s="160">
        <v>58513</v>
      </c>
      <c r="E4" s="161"/>
      <c r="F4" s="162">
        <v>36448</v>
      </c>
      <c r="G4" s="163"/>
      <c r="H4" s="164"/>
    </row>
    <row r="5" spans="1:8">
      <c r="A5" s="145" t="s">
        <v>564</v>
      </c>
      <c r="B5" s="150"/>
      <c r="C5" s="151"/>
      <c r="D5" s="152">
        <v>175882</v>
      </c>
      <c r="E5" s="153"/>
      <c r="F5" s="154">
        <v>65080</v>
      </c>
      <c r="G5" s="155"/>
      <c r="H5" s="156"/>
    </row>
    <row r="6" spans="1:8">
      <c r="A6" s="157"/>
      <c r="B6" s="158"/>
      <c r="C6" s="159"/>
      <c r="D6" s="160">
        <v>113053</v>
      </c>
      <c r="E6" s="161"/>
      <c r="F6" s="162">
        <v>38201</v>
      </c>
      <c r="G6" s="163"/>
      <c r="H6" s="164"/>
    </row>
    <row r="7" spans="1:8">
      <c r="A7" s="145" t="s">
        <v>565</v>
      </c>
      <c r="B7" s="150"/>
      <c r="C7" s="151"/>
      <c r="D7" s="152">
        <v>140164</v>
      </c>
      <c r="E7" s="153"/>
      <c r="F7" s="154">
        <v>79288</v>
      </c>
      <c r="G7" s="155"/>
      <c r="H7" s="156"/>
    </row>
    <row r="8" spans="1:8">
      <c r="A8" s="157"/>
      <c r="B8" s="158"/>
      <c r="C8" s="159"/>
      <c r="D8" s="160">
        <v>35796</v>
      </c>
      <c r="E8" s="161"/>
      <c r="F8" s="162">
        <v>41870</v>
      </c>
      <c r="G8" s="163"/>
      <c r="H8" s="164"/>
    </row>
    <row r="9" spans="1:8">
      <c r="A9" s="145" t="s">
        <v>566</v>
      </c>
      <c r="B9" s="150"/>
      <c r="C9" s="151"/>
      <c r="D9" s="152">
        <v>154020</v>
      </c>
      <c r="E9" s="153"/>
      <c r="F9" s="154">
        <v>84962</v>
      </c>
      <c r="G9" s="155"/>
      <c r="H9" s="156"/>
    </row>
    <row r="10" spans="1:8">
      <c r="A10" s="157"/>
      <c r="B10" s="158"/>
      <c r="C10" s="159"/>
      <c r="D10" s="160">
        <v>42857</v>
      </c>
      <c r="E10" s="161"/>
      <c r="F10" s="162">
        <v>42793</v>
      </c>
      <c r="G10" s="163"/>
      <c r="H10" s="164"/>
    </row>
    <row r="11" spans="1:8">
      <c r="A11" s="145" t="s">
        <v>567</v>
      </c>
      <c r="B11" s="150"/>
      <c r="C11" s="151"/>
      <c r="D11" s="152">
        <v>123221</v>
      </c>
      <c r="E11" s="153"/>
      <c r="F11" s="154">
        <v>71279</v>
      </c>
      <c r="G11" s="155"/>
      <c r="H11" s="156"/>
    </row>
    <row r="12" spans="1:8">
      <c r="A12" s="157"/>
      <c r="B12" s="158"/>
      <c r="C12" s="165"/>
      <c r="D12" s="160">
        <v>40840</v>
      </c>
      <c r="E12" s="161"/>
      <c r="F12" s="162">
        <v>36731</v>
      </c>
      <c r="G12" s="163"/>
      <c r="H12" s="164"/>
    </row>
    <row r="13" spans="1:8">
      <c r="A13" s="145"/>
      <c r="B13" s="150"/>
      <c r="C13" s="166"/>
      <c r="D13" s="167">
        <v>140891</v>
      </c>
      <c r="E13" s="168"/>
      <c r="F13" s="169">
        <v>74653</v>
      </c>
      <c r="G13" s="170"/>
      <c r="H13" s="156"/>
    </row>
    <row r="14" spans="1:8">
      <c r="A14" s="157"/>
      <c r="B14" s="158"/>
      <c r="C14" s="159"/>
      <c r="D14" s="160">
        <v>58212</v>
      </c>
      <c r="E14" s="161"/>
      <c r="F14" s="162">
        <v>39209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4.95</v>
      </c>
      <c r="C19" s="171">
        <f>ROUND(VALUE(SUBSTITUTE(実質収支比率等に係る経年分析!G$48,"▲","-")),2)</f>
        <v>6.11</v>
      </c>
      <c r="D19" s="171">
        <f>ROUND(VALUE(SUBSTITUTE(実質収支比率等に係る経年分析!H$48,"▲","-")),2)</f>
        <v>3.8</v>
      </c>
      <c r="E19" s="171">
        <f>ROUND(VALUE(SUBSTITUTE(実質収支比率等に係る経年分析!I$48,"▲","-")),2)</f>
        <v>5.54</v>
      </c>
      <c r="F19" s="171">
        <f>ROUND(VALUE(SUBSTITUTE(実質収支比率等に係る経年分析!J$48,"▲","-")),2)</f>
        <v>5.33</v>
      </c>
    </row>
    <row r="20" spans="1:11">
      <c r="A20" s="171" t="s">
        <v>55</v>
      </c>
      <c r="B20" s="171">
        <f>ROUND(VALUE(SUBSTITUTE(実質収支比率等に係る経年分析!F$47,"▲","-")),2)</f>
        <v>23.6</v>
      </c>
      <c r="C20" s="171">
        <f>ROUND(VALUE(SUBSTITUTE(実質収支比率等に係る経年分析!G$47,"▲","-")),2)</f>
        <v>23.34</v>
      </c>
      <c r="D20" s="171">
        <f>ROUND(VALUE(SUBSTITUTE(実質収支比率等に係る経年分析!H$47,"▲","-")),2)</f>
        <v>20.420000000000002</v>
      </c>
      <c r="E20" s="171">
        <f>ROUND(VALUE(SUBSTITUTE(実質収支比率等に係る経年分析!I$47,"▲","-")),2)</f>
        <v>18.86</v>
      </c>
      <c r="F20" s="171">
        <f>ROUND(VALUE(SUBSTITUTE(実質収支比率等に係る経年分析!J$47,"▲","-")),2)</f>
        <v>20.54</v>
      </c>
    </row>
    <row r="21" spans="1:11">
      <c r="A21" s="171" t="s">
        <v>56</v>
      </c>
      <c r="B21" s="171">
        <f>IF(ISNUMBER(VALUE(SUBSTITUTE(実質収支比率等に係る経年分析!F$49,"▲","-"))),ROUND(VALUE(SUBSTITUTE(実質収支比率等に係る経年分析!F$49,"▲","-")),2),NA())</f>
        <v>-3.07</v>
      </c>
      <c r="C21" s="171">
        <f>IF(ISNUMBER(VALUE(SUBSTITUTE(実質収支比率等に係る経年分析!G$49,"▲","-"))),ROUND(VALUE(SUBSTITUTE(実質収支比率等に係る経年分析!G$49,"▲","-")),2),NA())</f>
        <v>-1.49</v>
      </c>
      <c r="D21" s="171">
        <f>IF(ISNUMBER(VALUE(SUBSTITUTE(実質収支比率等に係る経年分析!H$49,"▲","-"))),ROUND(VALUE(SUBSTITUTE(実質収支比率等に係る経年分析!H$49,"▲","-")),2),NA())</f>
        <v>-8.41</v>
      </c>
      <c r="E21" s="171">
        <f>IF(ISNUMBER(VALUE(SUBSTITUTE(実質収支比率等に係る経年分析!I$49,"▲","-"))),ROUND(VALUE(SUBSTITUTE(実質収支比率等に係る経年分析!I$49,"▲","-")),2),NA())</f>
        <v>-1.27</v>
      </c>
      <c r="F21" s="171">
        <f>IF(ISNUMBER(VALUE(SUBSTITUTE(実質収支比率等に係る経年分析!J$49,"▲","-"))),ROUND(VALUE(SUBSTITUTE(実質収支比率等に係る経年分析!J$49,"▲","-")),2),NA())</f>
        <v>-0.31</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1.08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1.61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奄美市国民健康保険直営診療施設勘定特別会計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奄美市交通災害共済特別会計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奄美市後期高齢者医療特別会計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奄美市介護保険事業特別会計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0.39</v>
      </c>
    </row>
    <row r="33" spans="1:16">
      <c r="A33" s="172" t="str">
        <f>IF(連結実質赤字比率に係る赤字・黒字の構成分析!C$37="",NA(),連結実質赤字比率に係る赤字・黒字の構成分析!C$37)</f>
        <v>奄美市国民健康保険事業特別会計</v>
      </c>
      <c r="B33" s="172">
        <f>IF(ROUND(VALUE(SUBSTITUTE(連結実質赤字比率に係る赤字・黒字の構成分析!F$37,"▲", "-")), 2) &lt; 0, ABS(ROUND(VALUE(SUBSTITUTE(連結実質赤字比率に係る赤字・黒字の構成分析!F$37,"▲", "-")), 2)), NA())</f>
        <v>2.37</v>
      </c>
      <c r="C33" s="172" t="e">
        <f>IF(ROUND(VALUE(SUBSTITUTE(連結実質赤字比率に係る赤字・黒字の構成分析!F$37,"▲", "-")), 2) &gt;= 0, ABS(ROUND(VALUE(SUBSTITUTE(連結実質赤字比率に係る赤字・黒字の構成分析!F$37,"▲", "-")), 2)), NA())</f>
        <v>#N/A</v>
      </c>
      <c r="D33" s="172">
        <f>IF(ROUND(VALUE(SUBSTITUTE(連結実質赤字比率に係る赤字・黒字の構成分析!G$37,"▲", "-")), 2) &lt; 0, ABS(ROUND(VALUE(SUBSTITUTE(連結実質赤字比率に係る赤字・黒字の構成分析!G$37,"▲", "-")), 2)), NA())</f>
        <v>1.3</v>
      </c>
      <c r="E33" s="172" t="e">
        <f>IF(ROUND(VALUE(SUBSTITUTE(連結実質赤字比率に係る赤字・黒字の構成分析!G$37,"▲", "-")), 2) &gt;= 0, ABS(ROUND(VALUE(SUBSTITUTE(連結実質赤字比率に係る赤字・黒字の構成分析!G$37,"▲", "-")), 2)), NA())</f>
        <v>#N/A</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0.28999999999999998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1.19</v>
      </c>
    </row>
    <row r="34" spans="1:16">
      <c r="A34" s="172" t="str">
        <f>IF(連結実質赤字比率に係る赤字・黒字の構成分析!C$36="",NA(),連結実質赤字比率に係る赤字・黒字の構成分析!C$36)</f>
        <v>奄美市下水道事業会計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#VALUE!</v>
      </c>
      <c r="I34" s="172" t="e">
        <f>IF(ROUND(VALUE(SUBSTITUTE(連結実質赤字比率に係る赤字・黒字の構成分析!I$36,"▲", "-")), 2) &gt;= 0, ABS(ROUND(VALUE(SUBSTITUTE(連結実質赤字比率に係る赤字・黒字の構成分析!I$36,"▲", "-")), 2)), NA())</f>
        <v>#VALUE!</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1.89</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4.9400000000000004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5.54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5.32</v>
      </c>
    </row>
    <row r="36" spans="1:16">
      <c r="A36" s="172" t="str">
        <f>IF(連結実質赤字比率に係る赤字・黒字の構成分析!C$34="",NA(),連結実質赤字比率に係る赤字・黒字の構成分析!C$34)</f>
        <v>奄美市水道事業会計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15.42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16.100000000000001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17.809999999999999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17.61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17.43</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3511</v>
      </c>
      <c r="E42" s="173"/>
      <c r="F42" s="173"/>
      <c r="G42" s="173">
        <f>'実質公債費比率（分子）の構造'!L$52</f>
        <v>3610</v>
      </c>
      <c r="H42" s="173"/>
      <c r="I42" s="173"/>
      <c r="J42" s="173">
        <f>'実質公債費比率（分子）の構造'!M$52</f>
        <v>3696</v>
      </c>
      <c r="K42" s="173"/>
      <c r="L42" s="173"/>
      <c r="M42" s="173">
        <f>'実質公債費比率（分子）の構造'!N$52</f>
        <v>3709</v>
      </c>
      <c r="N42" s="173"/>
      <c r="O42" s="173"/>
      <c r="P42" s="173">
        <f>'実質公債費比率（分子）の構造'!O$52</f>
        <v>3745</v>
      </c>
    </row>
    <row r="43" spans="1:16">
      <c r="A43" s="173" t="s">
        <v>64</v>
      </c>
      <c r="B43" s="173">
        <f>'実質公債費比率（分子）の構造'!K$51</f>
        <v>1</v>
      </c>
      <c r="C43" s="173"/>
      <c r="D43" s="173"/>
      <c r="E43" s="173">
        <f>'実質公債費比率（分子）の構造'!L$51</f>
        <v>1</v>
      </c>
      <c r="F43" s="173"/>
      <c r="G43" s="173"/>
      <c r="H43" s="173">
        <f>'実質公債費比率（分子）の構造'!M$51</f>
        <v>1</v>
      </c>
      <c r="I43" s="173"/>
      <c r="J43" s="173"/>
      <c r="K43" s="173">
        <f>'実質公債費比率（分子）の構造'!N$51</f>
        <v>1</v>
      </c>
      <c r="L43" s="173"/>
      <c r="M43" s="173"/>
      <c r="N43" s="173">
        <f>'実質公債費比率（分子）の構造'!O$51</f>
        <v>1</v>
      </c>
      <c r="O43" s="173"/>
      <c r="P43" s="173"/>
    </row>
    <row r="44" spans="1:16">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c r="A45" s="173" t="s">
        <v>66</v>
      </c>
      <c r="B45" s="173">
        <f>'実質公債費比率（分子）の構造'!K$49</f>
        <v>74</v>
      </c>
      <c r="C45" s="173"/>
      <c r="D45" s="173"/>
      <c r="E45" s="173">
        <f>'実質公債費比率（分子）の構造'!L$49</f>
        <v>74</v>
      </c>
      <c r="F45" s="173"/>
      <c r="G45" s="173"/>
      <c r="H45" s="173">
        <f>'実質公債費比率（分子）の構造'!M$49</f>
        <v>71</v>
      </c>
      <c r="I45" s="173"/>
      <c r="J45" s="173"/>
      <c r="K45" s="173">
        <f>'実質公債費比率（分子）の構造'!N$49</f>
        <v>71</v>
      </c>
      <c r="L45" s="173"/>
      <c r="M45" s="173"/>
      <c r="N45" s="173">
        <f>'実質公債費比率（分子）の構造'!O$49</f>
        <v>71</v>
      </c>
      <c r="O45" s="173"/>
      <c r="P45" s="173"/>
    </row>
    <row r="46" spans="1:16">
      <c r="A46" s="173" t="s">
        <v>67</v>
      </c>
      <c r="B46" s="173">
        <f>'実質公債費比率（分子）の構造'!K$48</f>
        <v>731</v>
      </c>
      <c r="C46" s="173"/>
      <c r="D46" s="173"/>
      <c r="E46" s="173">
        <f>'実質公債費比率（分子）の構造'!L$48</f>
        <v>709</v>
      </c>
      <c r="F46" s="173"/>
      <c r="G46" s="173"/>
      <c r="H46" s="173">
        <f>'実質公債費比率（分子）の構造'!M$48</f>
        <v>784</v>
      </c>
      <c r="I46" s="173"/>
      <c r="J46" s="173"/>
      <c r="K46" s="173">
        <f>'実質公債費比率（分子）の構造'!N$48</f>
        <v>702</v>
      </c>
      <c r="L46" s="173"/>
      <c r="M46" s="173"/>
      <c r="N46" s="173">
        <f>'実質公債費比率（分子）の構造'!O$48</f>
        <v>722</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3992</v>
      </c>
      <c r="C49" s="173"/>
      <c r="D49" s="173"/>
      <c r="E49" s="173">
        <f>'実質公債費比率（分子）の構造'!L$45</f>
        <v>4098</v>
      </c>
      <c r="F49" s="173"/>
      <c r="G49" s="173"/>
      <c r="H49" s="173">
        <f>'実質公債費比率（分子）の構造'!M$45</f>
        <v>4167</v>
      </c>
      <c r="I49" s="173"/>
      <c r="J49" s="173"/>
      <c r="K49" s="173">
        <f>'実質公債費比率（分子）の構造'!N$45</f>
        <v>4231</v>
      </c>
      <c r="L49" s="173"/>
      <c r="M49" s="173"/>
      <c r="N49" s="173">
        <f>'実質公債費比率（分子）の構造'!O$45</f>
        <v>4325</v>
      </c>
      <c r="O49" s="173"/>
      <c r="P49" s="173"/>
    </row>
    <row r="50" spans="1:16">
      <c r="A50" s="173" t="s">
        <v>71</v>
      </c>
      <c r="B50" s="173" t="e">
        <f>NA()</f>
        <v>#N/A</v>
      </c>
      <c r="C50" s="173">
        <f>IF(ISNUMBER('実質公債費比率（分子）の構造'!K$53),'実質公債費比率（分子）の構造'!K$53,NA())</f>
        <v>1287</v>
      </c>
      <c r="D50" s="173" t="e">
        <f>NA()</f>
        <v>#N/A</v>
      </c>
      <c r="E50" s="173" t="e">
        <f>NA()</f>
        <v>#N/A</v>
      </c>
      <c r="F50" s="173">
        <f>IF(ISNUMBER('実質公債費比率（分子）の構造'!L$53),'実質公債費比率（分子）の構造'!L$53,NA())</f>
        <v>1272</v>
      </c>
      <c r="G50" s="173" t="e">
        <f>NA()</f>
        <v>#N/A</v>
      </c>
      <c r="H50" s="173" t="e">
        <f>NA()</f>
        <v>#N/A</v>
      </c>
      <c r="I50" s="173">
        <f>IF(ISNUMBER('実質公債費比率（分子）の構造'!M$53),'実質公債費比率（分子）の構造'!M$53,NA())</f>
        <v>1327</v>
      </c>
      <c r="J50" s="173" t="e">
        <f>NA()</f>
        <v>#N/A</v>
      </c>
      <c r="K50" s="173" t="e">
        <f>NA()</f>
        <v>#N/A</v>
      </c>
      <c r="L50" s="173">
        <f>IF(ISNUMBER('実質公債費比率（分子）の構造'!N$53),'実質公債費比率（分子）の構造'!N$53,NA())</f>
        <v>1296</v>
      </c>
      <c r="M50" s="173" t="e">
        <f>NA()</f>
        <v>#N/A</v>
      </c>
      <c r="N50" s="173" t="e">
        <f>NA()</f>
        <v>#N/A</v>
      </c>
      <c r="O50" s="173">
        <f>IF(ISNUMBER('実質公債費比率（分子）の構造'!O$53),'実質公債費比率（分子）の構造'!O$53,NA())</f>
        <v>1374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32847</v>
      </c>
      <c r="E56" s="172"/>
      <c r="F56" s="172"/>
      <c r="G56" s="172">
        <f>'将来負担比率（分子）の構造'!J$52</f>
        <v>34281</v>
      </c>
      <c r="H56" s="172"/>
      <c r="I56" s="172"/>
      <c r="J56" s="172">
        <f>'将来負担比率（分子）の構造'!K$52</f>
        <v>37244</v>
      </c>
      <c r="K56" s="172"/>
      <c r="L56" s="172"/>
      <c r="M56" s="172">
        <f>'将来負担比率（分子）の構造'!L$52</f>
        <v>38097</v>
      </c>
      <c r="N56" s="172"/>
      <c r="O56" s="172"/>
      <c r="P56" s="172">
        <f>'将来負担比率（分子）の構造'!M$52</f>
        <v>37081</v>
      </c>
    </row>
    <row r="57" spans="1:16">
      <c r="A57" s="172" t="s">
        <v>42</v>
      </c>
      <c r="B57" s="172"/>
      <c r="C57" s="172"/>
      <c r="D57" s="172">
        <f>'将来負担比率（分子）の構造'!I$51</f>
        <v>1592</v>
      </c>
      <c r="E57" s="172"/>
      <c r="F57" s="172"/>
      <c r="G57" s="172">
        <f>'将来負担比率（分子）の構造'!J$51</f>
        <v>1488</v>
      </c>
      <c r="H57" s="172"/>
      <c r="I57" s="172"/>
      <c r="J57" s="172">
        <f>'将来負担比率（分子）の構造'!K$51</f>
        <v>1528</v>
      </c>
      <c r="K57" s="172"/>
      <c r="L57" s="172"/>
      <c r="M57" s="172">
        <f>'将来負担比率（分子）の構造'!L$51</f>
        <v>1485</v>
      </c>
      <c r="N57" s="172"/>
      <c r="O57" s="172"/>
      <c r="P57" s="172">
        <f>'将来負担比率（分子）の構造'!M$51</f>
        <v>1421</v>
      </c>
    </row>
    <row r="58" spans="1:16">
      <c r="A58" s="172" t="s">
        <v>41</v>
      </c>
      <c r="B58" s="172"/>
      <c r="C58" s="172"/>
      <c r="D58" s="172">
        <f>'将来負担比率（分子）の構造'!I$50</f>
        <v>11367</v>
      </c>
      <c r="E58" s="172"/>
      <c r="F58" s="172"/>
      <c r="G58" s="172">
        <f>'将来負担比率（分子）の構造'!J$50</f>
        <v>11219</v>
      </c>
      <c r="H58" s="172"/>
      <c r="I58" s="172"/>
      <c r="J58" s="172">
        <f>'将来負担比率（分子）の構造'!K$50</f>
        <v>11326</v>
      </c>
      <c r="K58" s="172"/>
      <c r="L58" s="172"/>
      <c r="M58" s="172">
        <f>'将来負担比率（分子）の構造'!L$50</f>
        <v>11164</v>
      </c>
      <c r="N58" s="172"/>
      <c r="O58" s="172"/>
      <c r="P58" s="172">
        <f>'将来負担比率（分子）の構造'!M$50</f>
        <v>12324</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284</v>
      </c>
      <c r="C61" s="172"/>
      <c r="D61" s="172"/>
      <c r="E61" s="172">
        <f>'将来負担比率（分子）の構造'!J$46</f>
        <v>284</v>
      </c>
      <c r="F61" s="172"/>
      <c r="G61" s="172"/>
      <c r="H61" s="172">
        <f>'将来負担比率（分子）の構造'!K$46</f>
        <v>371</v>
      </c>
      <c r="I61" s="172"/>
      <c r="J61" s="172"/>
      <c r="K61" s="172">
        <f>'将来負担比率（分子）の構造'!L$46</f>
        <v>254</v>
      </c>
      <c r="L61" s="172"/>
      <c r="M61" s="172"/>
      <c r="N61" s="172">
        <f>'将来負担比率（分子）の構造'!M$46</f>
        <v>66</v>
      </c>
      <c r="O61" s="172"/>
      <c r="P61" s="172"/>
    </row>
    <row r="62" spans="1:16">
      <c r="A62" s="172" t="s">
        <v>35</v>
      </c>
      <c r="B62" s="172">
        <f>'将来負担比率（分子）の構造'!I$45</f>
        <v>3482</v>
      </c>
      <c r="C62" s="172"/>
      <c r="D62" s="172"/>
      <c r="E62" s="172">
        <f>'将来負担比率（分子）の構造'!J$45</f>
        <v>3235</v>
      </c>
      <c r="F62" s="172"/>
      <c r="G62" s="172"/>
      <c r="H62" s="172">
        <f>'将来負担比率（分子）の構造'!K$45</f>
        <v>3012</v>
      </c>
      <c r="I62" s="172"/>
      <c r="J62" s="172"/>
      <c r="K62" s="172">
        <f>'将来負担比率（分子）の構造'!L$45</f>
        <v>2788</v>
      </c>
      <c r="L62" s="172"/>
      <c r="M62" s="172"/>
      <c r="N62" s="172">
        <f>'将来負担比率（分子）の構造'!M$45</f>
        <v>2585</v>
      </c>
      <c r="O62" s="172"/>
      <c r="P62" s="172"/>
    </row>
    <row r="63" spans="1:16">
      <c r="A63" s="172" t="s">
        <v>34</v>
      </c>
      <c r="B63" s="172">
        <f>'将来負担比率（分子）の構造'!I$44</f>
        <v>329</v>
      </c>
      <c r="C63" s="172"/>
      <c r="D63" s="172"/>
      <c r="E63" s="172">
        <f>'将来負担比率（分子）の構造'!J$44</f>
        <v>252</v>
      </c>
      <c r="F63" s="172"/>
      <c r="G63" s="172"/>
      <c r="H63" s="172">
        <f>'将来負担比率（分子）の構造'!K$44</f>
        <v>168</v>
      </c>
      <c r="I63" s="172"/>
      <c r="J63" s="172"/>
      <c r="K63" s="172">
        <f>'将来負担比率（分子）の構造'!L$44</f>
        <v>98</v>
      </c>
      <c r="L63" s="172"/>
      <c r="M63" s="172"/>
      <c r="N63" s="172">
        <f>'将来負担比率（分子）の構造'!M$44</f>
        <v>13</v>
      </c>
      <c r="O63" s="172"/>
      <c r="P63" s="172"/>
    </row>
    <row r="64" spans="1:16">
      <c r="A64" s="172" t="s">
        <v>33</v>
      </c>
      <c r="B64" s="172">
        <f>'将来負担比率（分子）の構造'!I$43</f>
        <v>9340</v>
      </c>
      <c r="C64" s="172"/>
      <c r="D64" s="172"/>
      <c r="E64" s="172">
        <f>'将来負担比率（分子）の構造'!J$43</f>
        <v>9121</v>
      </c>
      <c r="F64" s="172"/>
      <c r="G64" s="172"/>
      <c r="H64" s="172">
        <f>'将来負担比率（分子）の構造'!K$43</f>
        <v>9280</v>
      </c>
      <c r="I64" s="172"/>
      <c r="J64" s="172"/>
      <c r="K64" s="172">
        <f>'将来負担比率（分子）の構造'!L$43</f>
        <v>8695</v>
      </c>
      <c r="L64" s="172"/>
      <c r="M64" s="172"/>
      <c r="N64" s="172">
        <f>'将来負担比率（分子）の構造'!M$43</f>
        <v>8093</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39379</v>
      </c>
      <c r="C66" s="172"/>
      <c r="D66" s="172"/>
      <c r="E66" s="172">
        <f>'将来負担比率（分子）の構造'!J$41</f>
        <v>42466</v>
      </c>
      <c r="F66" s="172"/>
      <c r="G66" s="172"/>
      <c r="H66" s="172">
        <f>'将来負担比率（分子）の構造'!K$41</f>
        <v>42934</v>
      </c>
      <c r="I66" s="172"/>
      <c r="J66" s="172"/>
      <c r="K66" s="172">
        <f>'将来負担比率（分子）の構造'!L$41</f>
        <v>43584</v>
      </c>
      <c r="L66" s="172"/>
      <c r="M66" s="172"/>
      <c r="N66" s="172">
        <f>'将来負担比率（分子）の構造'!M$41</f>
        <v>44027</v>
      </c>
      <c r="O66" s="172"/>
      <c r="P66" s="172"/>
    </row>
    <row r="67" spans="1:16">
      <c r="A67" s="172" t="s">
        <v>75</v>
      </c>
      <c r="B67" s="172" t="e">
        <f>NA()</f>
        <v>#N/A</v>
      </c>
      <c r="C67" s="172">
        <f>IF(ISNUMBER('将来負担比率（分子）の構造'!I$53), IF('将来負担比率（分子）の構造'!I$53 &lt; 0, 0, '将来負担比率（分子）の構造'!I$53), NA())</f>
        <v>7007</v>
      </c>
      <c r="D67" s="172" t="e">
        <f>NA()</f>
        <v>#N/A</v>
      </c>
      <c r="E67" s="172" t="e">
        <f>NA()</f>
        <v>#N/A</v>
      </c>
      <c r="F67" s="172">
        <f>IF(ISNUMBER('将来負担比率（分子）の構造'!J$53), IF('将来負担比率（分子）の構造'!J$53 &lt; 0, 0, '将来負担比率（分子）の構造'!J$53), NA())</f>
        <v>8371</v>
      </c>
      <c r="G67" s="172" t="e">
        <f>NA()</f>
        <v>#N/A</v>
      </c>
      <c r="H67" s="172" t="e">
        <f>NA()</f>
        <v>#N/A</v>
      </c>
      <c r="I67" s="172">
        <f>IF(ISNUMBER('将来負担比率（分子）の構造'!K$53), IF('将来負担比率（分子）の構造'!K$53 &lt; 0, 0, '将来負担比率（分子）の構造'!K$53), NA())</f>
        <v>5667</v>
      </c>
      <c r="J67" s="172" t="e">
        <f>NA()</f>
        <v>#N/A</v>
      </c>
      <c r="K67" s="172" t="e">
        <f>NA()</f>
        <v>#N/A</v>
      </c>
      <c r="L67" s="172">
        <f>IF(ISNUMBER('将来負担比率（分子）の構造'!L$53), IF('将来負担比率（分子）の構造'!L$53 &lt; 0, 0, '将来負担比率（分子）の構造'!L$53), NA())</f>
        <v>4674</v>
      </c>
      <c r="M67" s="172" t="e">
        <f>NA()</f>
        <v>#N/A</v>
      </c>
      <c r="N67" s="172" t="e">
        <f>NA()</f>
        <v>#N/A</v>
      </c>
      <c r="O67" s="172">
        <f>IF(ISNUMBER('将来負担比率（分子）の構造'!M$53), IF('将来負担比率（分子）の構造'!M$53 &lt; 0, 0, '将来負担比率（分子）の構造'!M$53), NA())</f>
        <v>3957</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3438</v>
      </c>
      <c r="C72" s="176">
        <f>基金残高に係る経年分析!G55</f>
        <v>3239</v>
      </c>
      <c r="D72" s="176">
        <f>基金残高に係る経年分析!H55</f>
        <v>3665</v>
      </c>
    </row>
    <row r="73" spans="1:16">
      <c r="A73" s="175" t="s">
        <v>78</v>
      </c>
      <c r="B73" s="176">
        <f>基金残高に係る経年分析!F56</f>
        <v>1622</v>
      </c>
      <c r="C73" s="176">
        <f>基金残高に係る経年分析!G56</f>
        <v>1850</v>
      </c>
      <c r="D73" s="176">
        <f>基金残高に係る経年分析!H56</f>
        <v>3831</v>
      </c>
    </row>
    <row r="74" spans="1:16">
      <c r="A74" s="175" t="s">
        <v>79</v>
      </c>
      <c r="B74" s="176">
        <f>基金残高に係る経年分析!F57</f>
        <v>9366</v>
      </c>
      <c r="C74" s="176">
        <f>基金残高に係る経年分析!G57</f>
        <v>9233</v>
      </c>
      <c r="D74" s="176">
        <f>基金残高に係る経年分析!H57</f>
        <v>8292</v>
      </c>
    </row>
  </sheetData>
  <sheetProtection algorithmName="SHA-512" hashValue="SlQbfrVrTrLYvpLQdkbKJpdyEroG/5Ff7rYcT0xgzCoUyDqMXAZeDC8SQGZvERsJLSbXMbk+s643JyUiXpCYHw==" saltValue="V9VwIrIuKB0vzaOfxM3e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L22" sqref="AL22:AO22"/>
    </sheetView>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216</v>
      </c>
      <c r="DI1" s="606"/>
      <c r="DJ1" s="606"/>
      <c r="DK1" s="606"/>
      <c r="DL1" s="606"/>
      <c r="DM1" s="606"/>
      <c r="DN1" s="607"/>
      <c r="DO1" s="212"/>
      <c r="DP1" s="605" t="s">
        <v>217</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8" t="s">
        <v>219</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220</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221</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c r="B4" s="608" t="s">
        <v>1</v>
      </c>
      <c r="C4" s="609"/>
      <c r="D4" s="609"/>
      <c r="E4" s="609"/>
      <c r="F4" s="609"/>
      <c r="G4" s="609"/>
      <c r="H4" s="609"/>
      <c r="I4" s="609"/>
      <c r="J4" s="609"/>
      <c r="K4" s="609"/>
      <c r="L4" s="609"/>
      <c r="M4" s="609"/>
      <c r="N4" s="609"/>
      <c r="O4" s="609"/>
      <c r="P4" s="609"/>
      <c r="Q4" s="610"/>
      <c r="R4" s="608" t="s">
        <v>222</v>
      </c>
      <c r="S4" s="609"/>
      <c r="T4" s="609"/>
      <c r="U4" s="609"/>
      <c r="V4" s="609"/>
      <c r="W4" s="609"/>
      <c r="X4" s="609"/>
      <c r="Y4" s="610"/>
      <c r="Z4" s="608" t="s">
        <v>223</v>
      </c>
      <c r="AA4" s="609"/>
      <c r="AB4" s="609"/>
      <c r="AC4" s="610"/>
      <c r="AD4" s="608" t="s">
        <v>224</v>
      </c>
      <c r="AE4" s="609"/>
      <c r="AF4" s="609"/>
      <c r="AG4" s="609"/>
      <c r="AH4" s="609"/>
      <c r="AI4" s="609"/>
      <c r="AJ4" s="609"/>
      <c r="AK4" s="610"/>
      <c r="AL4" s="608" t="s">
        <v>223</v>
      </c>
      <c r="AM4" s="609"/>
      <c r="AN4" s="609"/>
      <c r="AO4" s="610"/>
      <c r="AP4" s="614" t="s">
        <v>225</v>
      </c>
      <c r="AQ4" s="614"/>
      <c r="AR4" s="614"/>
      <c r="AS4" s="614"/>
      <c r="AT4" s="614"/>
      <c r="AU4" s="614"/>
      <c r="AV4" s="614"/>
      <c r="AW4" s="614"/>
      <c r="AX4" s="614"/>
      <c r="AY4" s="614"/>
      <c r="AZ4" s="614"/>
      <c r="BA4" s="614"/>
      <c r="BB4" s="614"/>
      <c r="BC4" s="614"/>
      <c r="BD4" s="614"/>
      <c r="BE4" s="614"/>
      <c r="BF4" s="614"/>
      <c r="BG4" s="614" t="s">
        <v>226</v>
      </c>
      <c r="BH4" s="614"/>
      <c r="BI4" s="614"/>
      <c r="BJ4" s="614"/>
      <c r="BK4" s="614"/>
      <c r="BL4" s="614"/>
      <c r="BM4" s="614"/>
      <c r="BN4" s="614"/>
      <c r="BO4" s="614" t="s">
        <v>223</v>
      </c>
      <c r="BP4" s="614"/>
      <c r="BQ4" s="614"/>
      <c r="BR4" s="614"/>
      <c r="BS4" s="614" t="s">
        <v>227</v>
      </c>
      <c r="BT4" s="614"/>
      <c r="BU4" s="614"/>
      <c r="BV4" s="614"/>
      <c r="BW4" s="614"/>
      <c r="BX4" s="614"/>
      <c r="BY4" s="614"/>
      <c r="BZ4" s="614"/>
      <c r="CA4" s="614"/>
      <c r="CB4" s="614"/>
      <c r="CD4" s="611" t="s">
        <v>228</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c r="B5" s="615" t="s">
        <v>229</v>
      </c>
      <c r="C5" s="616"/>
      <c r="D5" s="616"/>
      <c r="E5" s="616"/>
      <c r="F5" s="616"/>
      <c r="G5" s="616"/>
      <c r="H5" s="616"/>
      <c r="I5" s="616"/>
      <c r="J5" s="616"/>
      <c r="K5" s="616"/>
      <c r="L5" s="616"/>
      <c r="M5" s="616"/>
      <c r="N5" s="616"/>
      <c r="O5" s="616"/>
      <c r="P5" s="616"/>
      <c r="Q5" s="617"/>
      <c r="R5" s="618">
        <v>4133431</v>
      </c>
      <c r="S5" s="619"/>
      <c r="T5" s="619"/>
      <c r="U5" s="619"/>
      <c r="V5" s="619"/>
      <c r="W5" s="619"/>
      <c r="X5" s="619"/>
      <c r="Y5" s="620"/>
      <c r="Z5" s="621">
        <v>9.9</v>
      </c>
      <c r="AA5" s="621"/>
      <c r="AB5" s="621"/>
      <c r="AC5" s="621"/>
      <c r="AD5" s="622">
        <v>4133431</v>
      </c>
      <c r="AE5" s="622"/>
      <c r="AF5" s="622"/>
      <c r="AG5" s="622"/>
      <c r="AH5" s="622"/>
      <c r="AI5" s="622"/>
      <c r="AJ5" s="622"/>
      <c r="AK5" s="622"/>
      <c r="AL5" s="623">
        <v>23.5</v>
      </c>
      <c r="AM5" s="624"/>
      <c r="AN5" s="624"/>
      <c r="AO5" s="625"/>
      <c r="AP5" s="615" t="s">
        <v>230</v>
      </c>
      <c r="AQ5" s="616"/>
      <c r="AR5" s="616"/>
      <c r="AS5" s="616"/>
      <c r="AT5" s="616"/>
      <c r="AU5" s="616"/>
      <c r="AV5" s="616"/>
      <c r="AW5" s="616"/>
      <c r="AX5" s="616"/>
      <c r="AY5" s="616"/>
      <c r="AZ5" s="616"/>
      <c r="BA5" s="616"/>
      <c r="BB5" s="616"/>
      <c r="BC5" s="616"/>
      <c r="BD5" s="616"/>
      <c r="BE5" s="616"/>
      <c r="BF5" s="617"/>
      <c r="BG5" s="629">
        <v>4133431</v>
      </c>
      <c r="BH5" s="630"/>
      <c r="BI5" s="630"/>
      <c r="BJ5" s="630"/>
      <c r="BK5" s="630"/>
      <c r="BL5" s="630"/>
      <c r="BM5" s="630"/>
      <c r="BN5" s="631"/>
      <c r="BO5" s="632">
        <v>100</v>
      </c>
      <c r="BP5" s="632"/>
      <c r="BQ5" s="632"/>
      <c r="BR5" s="632"/>
      <c r="BS5" s="633">
        <v>41079</v>
      </c>
      <c r="BT5" s="633"/>
      <c r="BU5" s="633"/>
      <c r="BV5" s="633"/>
      <c r="BW5" s="633"/>
      <c r="BX5" s="633"/>
      <c r="BY5" s="633"/>
      <c r="BZ5" s="633"/>
      <c r="CA5" s="633"/>
      <c r="CB5" s="637"/>
      <c r="CD5" s="611" t="s">
        <v>225</v>
      </c>
      <c r="CE5" s="612"/>
      <c r="CF5" s="612"/>
      <c r="CG5" s="612"/>
      <c r="CH5" s="612"/>
      <c r="CI5" s="612"/>
      <c r="CJ5" s="612"/>
      <c r="CK5" s="612"/>
      <c r="CL5" s="612"/>
      <c r="CM5" s="612"/>
      <c r="CN5" s="612"/>
      <c r="CO5" s="612"/>
      <c r="CP5" s="612"/>
      <c r="CQ5" s="613"/>
      <c r="CR5" s="611" t="s">
        <v>231</v>
      </c>
      <c r="CS5" s="612"/>
      <c r="CT5" s="612"/>
      <c r="CU5" s="612"/>
      <c r="CV5" s="612"/>
      <c r="CW5" s="612"/>
      <c r="CX5" s="612"/>
      <c r="CY5" s="613"/>
      <c r="CZ5" s="611" t="s">
        <v>223</v>
      </c>
      <c r="DA5" s="612"/>
      <c r="DB5" s="612"/>
      <c r="DC5" s="613"/>
      <c r="DD5" s="611" t="s">
        <v>232</v>
      </c>
      <c r="DE5" s="612"/>
      <c r="DF5" s="612"/>
      <c r="DG5" s="612"/>
      <c r="DH5" s="612"/>
      <c r="DI5" s="612"/>
      <c r="DJ5" s="612"/>
      <c r="DK5" s="612"/>
      <c r="DL5" s="612"/>
      <c r="DM5" s="612"/>
      <c r="DN5" s="612"/>
      <c r="DO5" s="612"/>
      <c r="DP5" s="613"/>
      <c r="DQ5" s="611" t="s">
        <v>233</v>
      </c>
      <c r="DR5" s="612"/>
      <c r="DS5" s="612"/>
      <c r="DT5" s="612"/>
      <c r="DU5" s="612"/>
      <c r="DV5" s="612"/>
      <c r="DW5" s="612"/>
      <c r="DX5" s="612"/>
      <c r="DY5" s="612"/>
      <c r="DZ5" s="612"/>
      <c r="EA5" s="612"/>
      <c r="EB5" s="612"/>
      <c r="EC5" s="613"/>
    </row>
    <row r="6" spans="2:143" ht="11.25" customHeight="1">
      <c r="B6" s="626" t="s">
        <v>234</v>
      </c>
      <c r="C6" s="627"/>
      <c r="D6" s="627"/>
      <c r="E6" s="627"/>
      <c r="F6" s="627"/>
      <c r="G6" s="627"/>
      <c r="H6" s="627"/>
      <c r="I6" s="627"/>
      <c r="J6" s="627"/>
      <c r="K6" s="627"/>
      <c r="L6" s="627"/>
      <c r="M6" s="627"/>
      <c r="N6" s="627"/>
      <c r="O6" s="627"/>
      <c r="P6" s="627"/>
      <c r="Q6" s="628"/>
      <c r="R6" s="629">
        <v>214911</v>
      </c>
      <c r="S6" s="630"/>
      <c r="T6" s="630"/>
      <c r="U6" s="630"/>
      <c r="V6" s="630"/>
      <c r="W6" s="630"/>
      <c r="X6" s="630"/>
      <c r="Y6" s="631"/>
      <c r="Z6" s="632">
        <v>0.5</v>
      </c>
      <c r="AA6" s="632"/>
      <c r="AB6" s="632"/>
      <c r="AC6" s="632"/>
      <c r="AD6" s="633">
        <v>214911</v>
      </c>
      <c r="AE6" s="633"/>
      <c r="AF6" s="633"/>
      <c r="AG6" s="633"/>
      <c r="AH6" s="633"/>
      <c r="AI6" s="633"/>
      <c r="AJ6" s="633"/>
      <c r="AK6" s="633"/>
      <c r="AL6" s="634">
        <v>1.2</v>
      </c>
      <c r="AM6" s="635"/>
      <c r="AN6" s="635"/>
      <c r="AO6" s="636"/>
      <c r="AP6" s="626" t="s">
        <v>235</v>
      </c>
      <c r="AQ6" s="627"/>
      <c r="AR6" s="627"/>
      <c r="AS6" s="627"/>
      <c r="AT6" s="627"/>
      <c r="AU6" s="627"/>
      <c r="AV6" s="627"/>
      <c r="AW6" s="627"/>
      <c r="AX6" s="627"/>
      <c r="AY6" s="627"/>
      <c r="AZ6" s="627"/>
      <c r="BA6" s="627"/>
      <c r="BB6" s="627"/>
      <c r="BC6" s="627"/>
      <c r="BD6" s="627"/>
      <c r="BE6" s="627"/>
      <c r="BF6" s="628"/>
      <c r="BG6" s="629">
        <v>4133431</v>
      </c>
      <c r="BH6" s="630"/>
      <c r="BI6" s="630"/>
      <c r="BJ6" s="630"/>
      <c r="BK6" s="630"/>
      <c r="BL6" s="630"/>
      <c r="BM6" s="630"/>
      <c r="BN6" s="631"/>
      <c r="BO6" s="632">
        <v>100</v>
      </c>
      <c r="BP6" s="632"/>
      <c r="BQ6" s="632"/>
      <c r="BR6" s="632"/>
      <c r="BS6" s="633">
        <v>41079</v>
      </c>
      <c r="BT6" s="633"/>
      <c r="BU6" s="633"/>
      <c r="BV6" s="633"/>
      <c r="BW6" s="633"/>
      <c r="BX6" s="633"/>
      <c r="BY6" s="633"/>
      <c r="BZ6" s="633"/>
      <c r="CA6" s="633"/>
      <c r="CB6" s="637"/>
      <c r="CD6" s="640" t="s">
        <v>236</v>
      </c>
      <c r="CE6" s="641"/>
      <c r="CF6" s="641"/>
      <c r="CG6" s="641"/>
      <c r="CH6" s="641"/>
      <c r="CI6" s="641"/>
      <c r="CJ6" s="641"/>
      <c r="CK6" s="641"/>
      <c r="CL6" s="641"/>
      <c r="CM6" s="641"/>
      <c r="CN6" s="641"/>
      <c r="CO6" s="641"/>
      <c r="CP6" s="641"/>
      <c r="CQ6" s="642"/>
      <c r="CR6" s="629">
        <v>196262</v>
      </c>
      <c r="CS6" s="630"/>
      <c r="CT6" s="630"/>
      <c r="CU6" s="630"/>
      <c r="CV6" s="630"/>
      <c r="CW6" s="630"/>
      <c r="CX6" s="630"/>
      <c r="CY6" s="631"/>
      <c r="CZ6" s="623">
        <v>0.5</v>
      </c>
      <c r="DA6" s="624"/>
      <c r="DB6" s="624"/>
      <c r="DC6" s="643"/>
      <c r="DD6" s="638" t="s">
        <v>129</v>
      </c>
      <c r="DE6" s="630"/>
      <c r="DF6" s="630"/>
      <c r="DG6" s="630"/>
      <c r="DH6" s="630"/>
      <c r="DI6" s="630"/>
      <c r="DJ6" s="630"/>
      <c r="DK6" s="630"/>
      <c r="DL6" s="630"/>
      <c r="DM6" s="630"/>
      <c r="DN6" s="630"/>
      <c r="DO6" s="630"/>
      <c r="DP6" s="631"/>
      <c r="DQ6" s="638">
        <v>196262</v>
      </c>
      <c r="DR6" s="630"/>
      <c r="DS6" s="630"/>
      <c r="DT6" s="630"/>
      <c r="DU6" s="630"/>
      <c r="DV6" s="630"/>
      <c r="DW6" s="630"/>
      <c r="DX6" s="630"/>
      <c r="DY6" s="630"/>
      <c r="DZ6" s="630"/>
      <c r="EA6" s="630"/>
      <c r="EB6" s="630"/>
      <c r="EC6" s="639"/>
    </row>
    <row r="7" spans="2:143" ht="11.25" customHeight="1">
      <c r="B7" s="626" t="s">
        <v>238</v>
      </c>
      <c r="C7" s="627"/>
      <c r="D7" s="627"/>
      <c r="E7" s="627"/>
      <c r="F7" s="627"/>
      <c r="G7" s="627"/>
      <c r="H7" s="627"/>
      <c r="I7" s="627"/>
      <c r="J7" s="627"/>
      <c r="K7" s="627"/>
      <c r="L7" s="627"/>
      <c r="M7" s="627"/>
      <c r="N7" s="627"/>
      <c r="O7" s="627"/>
      <c r="P7" s="627"/>
      <c r="Q7" s="628"/>
      <c r="R7" s="629">
        <v>2516</v>
      </c>
      <c r="S7" s="630"/>
      <c r="T7" s="630"/>
      <c r="U7" s="630"/>
      <c r="V7" s="630"/>
      <c r="W7" s="630"/>
      <c r="X7" s="630"/>
      <c r="Y7" s="631"/>
      <c r="Z7" s="632">
        <v>0</v>
      </c>
      <c r="AA7" s="632"/>
      <c r="AB7" s="632"/>
      <c r="AC7" s="632"/>
      <c r="AD7" s="633">
        <v>2516</v>
      </c>
      <c r="AE7" s="633"/>
      <c r="AF7" s="633"/>
      <c r="AG7" s="633"/>
      <c r="AH7" s="633"/>
      <c r="AI7" s="633"/>
      <c r="AJ7" s="633"/>
      <c r="AK7" s="633"/>
      <c r="AL7" s="634">
        <v>0</v>
      </c>
      <c r="AM7" s="635"/>
      <c r="AN7" s="635"/>
      <c r="AO7" s="636"/>
      <c r="AP7" s="626" t="s">
        <v>239</v>
      </c>
      <c r="AQ7" s="627"/>
      <c r="AR7" s="627"/>
      <c r="AS7" s="627"/>
      <c r="AT7" s="627"/>
      <c r="AU7" s="627"/>
      <c r="AV7" s="627"/>
      <c r="AW7" s="627"/>
      <c r="AX7" s="627"/>
      <c r="AY7" s="627"/>
      <c r="AZ7" s="627"/>
      <c r="BA7" s="627"/>
      <c r="BB7" s="627"/>
      <c r="BC7" s="627"/>
      <c r="BD7" s="627"/>
      <c r="BE7" s="627"/>
      <c r="BF7" s="628"/>
      <c r="BG7" s="629">
        <v>1940557</v>
      </c>
      <c r="BH7" s="630"/>
      <c r="BI7" s="630"/>
      <c r="BJ7" s="630"/>
      <c r="BK7" s="630"/>
      <c r="BL7" s="630"/>
      <c r="BM7" s="630"/>
      <c r="BN7" s="631"/>
      <c r="BO7" s="632">
        <v>46.9</v>
      </c>
      <c r="BP7" s="632"/>
      <c r="BQ7" s="632"/>
      <c r="BR7" s="632"/>
      <c r="BS7" s="633">
        <v>41079</v>
      </c>
      <c r="BT7" s="633"/>
      <c r="BU7" s="633"/>
      <c r="BV7" s="633"/>
      <c r="BW7" s="633"/>
      <c r="BX7" s="633"/>
      <c r="BY7" s="633"/>
      <c r="BZ7" s="633"/>
      <c r="CA7" s="633"/>
      <c r="CB7" s="637"/>
      <c r="CD7" s="644" t="s">
        <v>240</v>
      </c>
      <c r="CE7" s="645"/>
      <c r="CF7" s="645"/>
      <c r="CG7" s="645"/>
      <c r="CH7" s="645"/>
      <c r="CI7" s="645"/>
      <c r="CJ7" s="645"/>
      <c r="CK7" s="645"/>
      <c r="CL7" s="645"/>
      <c r="CM7" s="645"/>
      <c r="CN7" s="645"/>
      <c r="CO7" s="645"/>
      <c r="CP7" s="645"/>
      <c r="CQ7" s="646"/>
      <c r="CR7" s="629">
        <v>8701642</v>
      </c>
      <c r="CS7" s="630"/>
      <c r="CT7" s="630"/>
      <c r="CU7" s="630"/>
      <c r="CV7" s="630"/>
      <c r="CW7" s="630"/>
      <c r="CX7" s="630"/>
      <c r="CY7" s="631"/>
      <c r="CZ7" s="632">
        <v>21.2</v>
      </c>
      <c r="DA7" s="632"/>
      <c r="DB7" s="632"/>
      <c r="DC7" s="632"/>
      <c r="DD7" s="638">
        <v>620451</v>
      </c>
      <c r="DE7" s="630"/>
      <c r="DF7" s="630"/>
      <c r="DG7" s="630"/>
      <c r="DH7" s="630"/>
      <c r="DI7" s="630"/>
      <c r="DJ7" s="630"/>
      <c r="DK7" s="630"/>
      <c r="DL7" s="630"/>
      <c r="DM7" s="630"/>
      <c r="DN7" s="630"/>
      <c r="DO7" s="630"/>
      <c r="DP7" s="631"/>
      <c r="DQ7" s="638">
        <v>5856592</v>
      </c>
      <c r="DR7" s="630"/>
      <c r="DS7" s="630"/>
      <c r="DT7" s="630"/>
      <c r="DU7" s="630"/>
      <c r="DV7" s="630"/>
      <c r="DW7" s="630"/>
      <c r="DX7" s="630"/>
      <c r="DY7" s="630"/>
      <c r="DZ7" s="630"/>
      <c r="EA7" s="630"/>
      <c r="EB7" s="630"/>
      <c r="EC7" s="639"/>
    </row>
    <row r="8" spans="2:143" ht="11.25" customHeight="1">
      <c r="B8" s="626" t="s">
        <v>241</v>
      </c>
      <c r="C8" s="627"/>
      <c r="D8" s="627"/>
      <c r="E8" s="627"/>
      <c r="F8" s="627"/>
      <c r="G8" s="627"/>
      <c r="H8" s="627"/>
      <c r="I8" s="627"/>
      <c r="J8" s="627"/>
      <c r="K8" s="627"/>
      <c r="L8" s="627"/>
      <c r="M8" s="627"/>
      <c r="N8" s="627"/>
      <c r="O8" s="627"/>
      <c r="P8" s="627"/>
      <c r="Q8" s="628"/>
      <c r="R8" s="629">
        <v>10564</v>
      </c>
      <c r="S8" s="630"/>
      <c r="T8" s="630"/>
      <c r="U8" s="630"/>
      <c r="V8" s="630"/>
      <c r="W8" s="630"/>
      <c r="X8" s="630"/>
      <c r="Y8" s="631"/>
      <c r="Z8" s="632">
        <v>0</v>
      </c>
      <c r="AA8" s="632"/>
      <c r="AB8" s="632"/>
      <c r="AC8" s="632"/>
      <c r="AD8" s="633">
        <v>10564</v>
      </c>
      <c r="AE8" s="633"/>
      <c r="AF8" s="633"/>
      <c r="AG8" s="633"/>
      <c r="AH8" s="633"/>
      <c r="AI8" s="633"/>
      <c r="AJ8" s="633"/>
      <c r="AK8" s="633"/>
      <c r="AL8" s="634">
        <v>0.1</v>
      </c>
      <c r="AM8" s="635"/>
      <c r="AN8" s="635"/>
      <c r="AO8" s="636"/>
      <c r="AP8" s="626" t="s">
        <v>242</v>
      </c>
      <c r="AQ8" s="627"/>
      <c r="AR8" s="627"/>
      <c r="AS8" s="627"/>
      <c r="AT8" s="627"/>
      <c r="AU8" s="627"/>
      <c r="AV8" s="627"/>
      <c r="AW8" s="627"/>
      <c r="AX8" s="627"/>
      <c r="AY8" s="627"/>
      <c r="AZ8" s="627"/>
      <c r="BA8" s="627"/>
      <c r="BB8" s="627"/>
      <c r="BC8" s="627"/>
      <c r="BD8" s="627"/>
      <c r="BE8" s="627"/>
      <c r="BF8" s="628"/>
      <c r="BG8" s="629">
        <v>65728</v>
      </c>
      <c r="BH8" s="630"/>
      <c r="BI8" s="630"/>
      <c r="BJ8" s="630"/>
      <c r="BK8" s="630"/>
      <c r="BL8" s="630"/>
      <c r="BM8" s="630"/>
      <c r="BN8" s="631"/>
      <c r="BO8" s="632">
        <v>1.6</v>
      </c>
      <c r="BP8" s="632"/>
      <c r="BQ8" s="632"/>
      <c r="BR8" s="632"/>
      <c r="BS8" s="633" t="s">
        <v>129</v>
      </c>
      <c r="BT8" s="633"/>
      <c r="BU8" s="633"/>
      <c r="BV8" s="633"/>
      <c r="BW8" s="633"/>
      <c r="BX8" s="633"/>
      <c r="BY8" s="633"/>
      <c r="BZ8" s="633"/>
      <c r="CA8" s="633"/>
      <c r="CB8" s="637"/>
      <c r="CD8" s="644" t="s">
        <v>243</v>
      </c>
      <c r="CE8" s="645"/>
      <c r="CF8" s="645"/>
      <c r="CG8" s="645"/>
      <c r="CH8" s="645"/>
      <c r="CI8" s="645"/>
      <c r="CJ8" s="645"/>
      <c r="CK8" s="645"/>
      <c r="CL8" s="645"/>
      <c r="CM8" s="645"/>
      <c r="CN8" s="645"/>
      <c r="CO8" s="645"/>
      <c r="CP8" s="645"/>
      <c r="CQ8" s="646"/>
      <c r="CR8" s="629">
        <v>14654613</v>
      </c>
      <c r="CS8" s="630"/>
      <c r="CT8" s="630"/>
      <c r="CU8" s="630"/>
      <c r="CV8" s="630"/>
      <c r="CW8" s="630"/>
      <c r="CX8" s="630"/>
      <c r="CY8" s="631"/>
      <c r="CZ8" s="632">
        <v>35.799999999999997</v>
      </c>
      <c r="DA8" s="632"/>
      <c r="DB8" s="632"/>
      <c r="DC8" s="632"/>
      <c r="DD8" s="638">
        <v>6900</v>
      </c>
      <c r="DE8" s="630"/>
      <c r="DF8" s="630"/>
      <c r="DG8" s="630"/>
      <c r="DH8" s="630"/>
      <c r="DI8" s="630"/>
      <c r="DJ8" s="630"/>
      <c r="DK8" s="630"/>
      <c r="DL8" s="630"/>
      <c r="DM8" s="630"/>
      <c r="DN8" s="630"/>
      <c r="DO8" s="630"/>
      <c r="DP8" s="631"/>
      <c r="DQ8" s="638">
        <v>5190203</v>
      </c>
      <c r="DR8" s="630"/>
      <c r="DS8" s="630"/>
      <c r="DT8" s="630"/>
      <c r="DU8" s="630"/>
      <c r="DV8" s="630"/>
      <c r="DW8" s="630"/>
      <c r="DX8" s="630"/>
      <c r="DY8" s="630"/>
      <c r="DZ8" s="630"/>
      <c r="EA8" s="630"/>
      <c r="EB8" s="630"/>
      <c r="EC8" s="639"/>
    </row>
    <row r="9" spans="2:143" ht="11.25" customHeight="1">
      <c r="B9" s="626" t="s">
        <v>244</v>
      </c>
      <c r="C9" s="627"/>
      <c r="D9" s="627"/>
      <c r="E9" s="627"/>
      <c r="F9" s="627"/>
      <c r="G9" s="627"/>
      <c r="H9" s="627"/>
      <c r="I9" s="627"/>
      <c r="J9" s="627"/>
      <c r="K9" s="627"/>
      <c r="L9" s="627"/>
      <c r="M9" s="627"/>
      <c r="N9" s="627"/>
      <c r="O9" s="627"/>
      <c r="P9" s="627"/>
      <c r="Q9" s="628"/>
      <c r="R9" s="629">
        <v>14723</v>
      </c>
      <c r="S9" s="630"/>
      <c r="T9" s="630"/>
      <c r="U9" s="630"/>
      <c r="V9" s="630"/>
      <c r="W9" s="630"/>
      <c r="X9" s="630"/>
      <c r="Y9" s="631"/>
      <c r="Z9" s="632">
        <v>0</v>
      </c>
      <c r="AA9" s="632"/>
      <c r="AB9" s="632"/>
      <c r="AC9" s="632"/>
      <c r="AD9" s="633">
        <v>14723</v>
      </c>
      <c r="AE9" s="633"/>
      <c r="AF9" s="633"/>
      <c r="AG9" s="633"/>
      <c r="AH9" s="633"/>
      <c r="AI9" s="633"/>
      <c r="AJ9" s="633"/>
      <c r="AK9" s="633"/>
      <c r="AL9" s="634">
        <v>0.1</v>
      </c>
      <c r="AM9" s="635"/>
      <c r="AN9" s="635"/>
      <c r="AO9" s="636"/>
      <c r="AP9" s="626" t="s">
        <v>245</v>
      </c>
      <c r="AQ9" s="627"/>
      <c r="AR9" s="627"/>
      <c r="AS9" s="627"/>
      <c r="AT9" s="627"/>
      <c r="AU9" s="627"/>
      <c r="AV9" s="627"/>
      <c r="AW9" s="627"/>
      <c r="AX9" s="627"/>
      <c r="AY9" s="627"/>
      <c r="AZ9" s="627"/>
      <c r="BA9" s="627"/>
      <c r="BB9" s="627"/>
      <c r="BC9" s="627"/>
      <c r="BD9" s="627"/>
      <c r="BE9" s="627"/>
      <c r="BF9" s="628"/>
      <c r="BG9" s="629">
        <v>1608420</v>
      </c>
      <c r="BH9" s="630"/>
      <c r="BI9" s="630"/>
      <c r="BJ9" s="630"/>
      <c r="BK9" s="630"/>
      <c r="BL9" s="630"/>
      <c r="BM9" s="630"/>
      <c r="BN9" s="631"/>
      <c r="BO9" s="632">
        <v>38.9</v>
      </c>
      <c r="BP9" s="632"/>
      <c r="BQ9" s="632"/>
      <c r="BR9" s="632"/>
      <c r="BS9" s="633" t="s">
        <v>129</v>
      </c>
      <c r="BT9" s="633"/>
      <c r="BU9" s="633"/>
      <c r="BV9" s="633"/>
      <c r="BW9" s="633"/>
      <c r="BX9" s="633"/>
      <c r="BY9" s="633"/>
      <c r="BZ9" s="633"/>
      <c r="CA9" s="633"/>
      <c r="CB9" s="637"/>
      <c r="CD9" s="644" t="s">
        <v>246</v>
      </c>
      <c r="CE9" s="645"/>
      <c r="CF9" s="645"/>
      <c r="CG9" s="645"/>
      <c r="CH9" s="645"/>
      <c r="CI9" s="645"/>
      <c r="CJ9" s="645"/>
      <c r="CK9" s="645"/>
      <c r="CL9" s="645"/>
      <c r="CM9" s="645"/>
      <c r="CN9" s="645"/>
      <c r="CO9" s="645"/>
      <c r="CP9" s="645"/>
      <c r="CQ9" s="646"/>
      <c r="CR9" s="629">
        <v>1890823</v>
      </c>
      <c r="CS9" s="630"/>
      <c r="CT9" s="630"/>
      <c r="CU9" s="630"/>
      <c r="CV9" s="630"/>
      <c r="CW9" s="630"/>
      <c r="CX9" s="630"/>
      <c r="CY9" s="631"/>
      <c r="CZ9" s="632">
        <v>4.5999999999999996</v>
      </c>
      <c r="DA9" s="632"/>
      <c r="DB9" s="632"/>
      <c r="DC9" s="632"/>
      <c r="DD9" s="638">
        <v>46775</v>
      </c>
      <c r="DE9" s="630"/>
      <c r="DF9" s="630"/>
      <c r="DG9" s="630"/>
      <c r="DH9" s="630"/>
      <c r="DI9" s="630"/>
      <c r="DJ9" s="630"/>
      <c r="DK9" s="630"/>
      <c r="DL9" s="630"/>
      <c r="DM9" s="630"/>
      <c r="DN9" s="630"/>
      <c r="DO9" s="630"/>
      <c r="DP9" s="631"/>
      <c r="DQ9" s="638">
        <v>1301444</v>
      </c>
      <c r="DR9" s="630"/>
      <c r="DS9" s="630"/>
      <c r="DT9" s="630"/>
      <c r="DU9" s="630"/>
      <c r="DV9" s="630"/>
      <c r="DW9" s="630"/>
      <c r="DX9" s="630"/>
      <c r="DY9" s="630"/>
      <c r="DZ9" s="630"/>
      <c r="EA9" s="630"/>
      <c r="EB9" s="630"/>
      <c r="EC9" s="639"/>
    </row>
    <row r="10" spans="2:143" ht="11.25" customHeight="1">
      <c r="B10" s="626" t="s">
        <v>247</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32" t="s">
        <v>129</v>
      </c>
      <c r="AA10" s="632"/>
      <c r="AB10" s="632"/>
      <c r="AC10" s="632"/>
      <c r="AD10" s="633" t="s">
        <v>129</v>
      </c>
      <c r="AE10" s="633"/>
      <c r="AF10" s="633"/>
      <c r="AG10" s="633"/>
      <c r="AH10" s="633"/>
      <c r="AI10" s="633"/>
      <c r="AJ10" s="633"/>
      <c r="AK10" s="633"/>
      <c r="AL10" s="634" t="s">
        <v>129</v>
      </c>
      <c r="AM10" s="635"/>
      <c r="AN10" s="635"/>
      <c r="AO10" s="636"/>
      <c r="AP10" s="626" t="s">
        <v>248</v>
      </c>
      <c r="AQ10" s="627"/>
      <c r="AR10" s="627"/>
      <c r="AS10" s="627"/>
      <c r="AT10" s="627"/>
      <c r="AU10" s="627"/>
      <c r="AV10" s="627"/>
      <c r="AW10" s="627"/>
      <c r="AX10" s="627"/>
      <c r="AY10" s="627"/>
      <c r="AZ10" s="627"/>
      <c r="BA10" s="627"/>
      <c r="BB10" s="627"/>
      <c r="BC10" s="627"/>
      <c r="BD10" s="627"/>
      <c r="BE10" s="627"/>
      <c r="BF10" s="628"/>
      <c r="BG10" s="629">
        <v>121124</v>
      </c>
      <c r="BH10" s="630"/>
      <c r="BI10" s="630"/>
      <c r="BJ10" s="630"/>
      <c r="BK10" s="630"/>
      <c r="BL10" s="630"/>
      <c r="BM10" s="630"/>
      <c r="BN10" s="631"/>
      <c r="BO10" s="632">
        <v>2.9</v>
      </c>
      <c r="BP10" s="632"/>
      <c r="BQ10" s="632"/>
      <c r="BR10" s="632"/>
      <c r="BS10" s="633" t="s">
        <v>129</v>
      </c>
      <c r="BT10" s="633"/>
      <c r="BU10" s="633"/>
      <c r="BV10" s="633"/>
      <c r="BW10" s="633"/>
      <c r="BX10" s="633"/>
      <c r="BY10" s="633"/>
      <c r="BZ10" s="633"/>
      <c r="CA10" s="633"/>
      <c r="CB10" s="637"/>
      <c r="CD10" s="644" t="s">
        <v>249</v>
      </c>
      <c r="CE10" s="645"/>
      <c r="CF10" s="645"/>
      <c r="CG10" s="645"/>
      <c r="CH10" s="645"/>
      <c r="CI10" s="645"/>
      <c r="CJ10" s="645"/>
      <c r="CK10" s="645"/>
      <c r="CL10" s="645"/>
      <c r="CM10" s="645"/>
      <c r="CN10" s="645"/>
      <c r="CO10" s="645"/>
      <c r="CP10" s="645"/>
      <c r="CQ10" s="646"/>
      <c r="CR10" s="629">
        <v>21535</v>
      </c>
      <c r="CS10" s="630"/>
      <c r="CT10" s="630"/>
      <c r="CU10" s="630"/>
      <c r="CV10" s="630"/>
      <c r="CW10" s="630"/>
      <c r="CX10" s="630"/>
      <c r="CY10" s="631"/>
      <c r="CZ10" s="632">
        <v>0.1</v>
      </c>
      <c r="DA10" s="632"/>
      <c r="DB10" s="632"/>
      <c r="DC10" s="632"/>
      <c r="DD10" s="638" t="s">
        <v>129</v>
      </c>
      <c r="DE10" s="630"/>
      <c r="DF10" s="630"/>
      <c r="DG10" s="630"/>
      <c r="DH10" s="630"/>
      <c r="DI10" s="630"/>
      <c r="DJ10" s="630"/>
      <c r="DK10" s="630"/>
      <c r="DL10" s="630"/>
      <c r="DM10" s="630"/>
      <c r="DN10" s="630"/>
      <c r="DO10" s="630"/>
      <c r="DP10" s="631"/>
      <c r="DQ10" s="638">
        <v>15535</v>
      </c>
      <c r="DR10" s="630"/>
      <c r="DS10" s="630"/>
      <c r="DT10" s="630"/>
      <c r="DU10" s="630"/>
      <c r="DV10" s="630"/>
      <c r="DW10" s="630"/>
      <c r="DX10" s="630"/>
      <c r="DY10" s="630"/>
      <c r="DZ10" s="630"/>
      <c r="EA10" s="630"/>
      <c r="EB10" s="630"/>
      <c r="EC10" s="639"/>
    </row>
    <row r="11" spans="2:143" ht="11.25" customHeight="1">
      <c r="B11" s="626" t="s">
        <v>250</v>
      </c>
      <c r="C11" s="627"/>
      <c r="D11" s="627"/>
      <c r="E11" s="627"/>
      <c r="F11" s="627"/>
      <c r="G11" s="627"/>
      <c r="H11" s="627"/>
      <c r="I11" s="627"/>
      <c r="J11" s="627"/>
      <c r="K11" s="627"/>
      <c r="L11" s="627"/>
      <c r="M11" s="627"/>
      <c r="N11" s="627"/>
      <c r="O11" s="627"/>
      <c r="P11" s="627"/>
      <c r="Q11" s="628"/>
      <c r="R11" s="629">
        <v>1006244</v>
      </c>
      <c r="S11" s="630"/>
      <c r="T11" s="630"/>
      <c r="U11" s="630"/>
      <c r="V11" s="630"/>
      <c r="W11" s="630"/>
      <c r="X11" s="630"/>
      <c r="Y11" s="631"/>
      <c r="Z11" s="634">
        <v>2.4</v>
      </c>
      <c r="AA11" s="635"/>
      <c r="AB11" s="635"/>
      <c r="AC11" s="647"/>
      <c r="AD11" s="638">
        <v>1006244</v>
      </c>
      <c r="AE11" s="630"/>
      <c r="AF11" s="630"/>
      <c r="AG11" s="630"/>
      <c r="AH11" s="630"/>
      <c r="AI11" s="630"/>
      <c r="AJ11" s="630"/>
      <c r="AK11" s="631"/>
      <c r="AL11" s="634">
        <v>5.7</v>
      </c>
      <c r="AM11" s="635"/>
      <c r="AN11" s="635"/>
      <c r="AO11" s="636"/>
      <c r="AP11" s="626" t="s">
        <v>251</v>
      </c>
      <c r="AQ11" s="627"/>
      <c r="AR11" s="627"/>
      <c r="AS11" s="627"/>
      <c r="AT11" s="627"/>
      <c r="AU11" s="627"/>
      <c r="AV11" s="627"/>
      <c r="AW11" s="627"/>
      <c r="AX11" s="627"/>
      <c r="AY11" s="627"/>
      <c r="AZ11" s="627"/>
      <c r="BA11" s="627"/>
      <c r="BB11" s="627"/>
      <c r="BC11" s="627"/>
      <c r="BD11" s="627"/>
      <c r="BE11" s="627"/>
      <c r="BF11" s="628"/>
      <c r="BG11" s="629">
        <v>145285</v>
      </c>
      <c r="BH11" s="630"/>
      <c r="BI11" s="630"/>
      <c r="BJ11" s="630"/>
      <c r="BK11" s="630"/>
      <c r="BL11" s="630"/>
      <c r="BM11" s="630"/>
      <c r="BN11" s="631"/>
      <c r="BO11" s="632">
        <v>3.5</v>
      </c>
      <c r="BP11" s="632"/>
      <c r="BQ11" s="632"/>
      <c r="BR11" s="632"/>
      <c r="BS11" s="633">
        <v>41079</v>
      </c>
      <c r="BT11" s="633"/>
      <c r="BU11" s="633"/>
      <c r="BV11" s="633"/>
      <c r="BW11" s="633"/>
      <c r="BX11" s="633"/>
      <c r="BY11" s="633"/>
      <c r="BZ11" s="633"/>
      <c r="CA11" s="633"/>
      <c r="CB11" s="637"/>
      <c r="CD11" s="644" t="s">
        <v>252</v>
      </c>
      <c r="CE11" s="645"/>
      <c r="CF11" s="645"/>
      <c r="CG11" s="645"/>
      <c r="CH11" s="645"/>
      <c r="CI11" s="645"/>
      <c r="CJ11" s="645"/>
      <c r="CK11" s="645"/>
      <c r="CL11" s="645"/>
      <c r="CM11" s="645"/>
      <c r="CN11" s="645"/>
      <c r="CO11" s="645"/>
      <c r="CP11" s="645"/>
      <c r="CQ11" s="646"/>
      <c r="CR11" s="629">
        <v>1168264</v>
      </c>
      <c r="CS11" s="630"/>
      <c r="CT11" s="630"/>
      <c r="CU11" s="630"/>
      <c r="CV11" s="630"/>
      <c r="CW11" s="630"/>
      <c r="CX11" s="630"/>
      <c r="CY11" s="631"/>
      <c r="CZ11" s="632">
        <v>2.9</v>
      </c>
      <c r="DA11" s="632"/>
      <c r="DB11" s="632"/>
      <c r="DC11" s="632"/>
      <c r="DD11" s="638">
        <v>171015</v>
      </c>
      <c r="DE11" s="630"/>
      <c r="DF11" s="630"/>
      <c r="DG11" s="630"/>
      <c r="DH11" s="630"/>
      <c r="DI11" s="630"/>
      <c r="DJ11" s="630"/>
      <c r="DK11" s="630"/>
      <c r="DL11" s="630"/>
      <c r="DM11" s="630"/>
      <c r="DN11" s="630"/>
      <c r="DO11" s="630"/>
      <c r="DP11" s="631"/>
      <c r="DQ11" s="638">
        <v>616643</v>
      </c>
      <c r="DR11" s="630"/>
      <c r="DS11" s="630"/>
      <c r="DT11" s="630"/>
      <c r="DU11" s="630"/>
      <c r="DV11" s="630"/>
      <c r="DW11" s="630"/>
      <c r="DX11" s="630"/>
      <c r="DY11" s="630"/>
      <c r="DZ11" s="630"/>
      <c r="EA11" s="630"/>
      <c r="EB11" s="630"/>
      <c r="EC11" s="639"/>
    </row>
    <row r="12" spans="2:143" ht="11.25" customHeight="1">
      <c r="B12" s="626" t="s">
        <v>253</v>
      </c>
      <c r="C12" s="627"/>
      <c r="D12" s="627"/>
      <c r="E12" s="627"/>
      <c r="F12" s="627"/>
      <c r="G12" s="627"/>
      <c r="H12" s="627"/>
      <c r="I12" s="627"/>
      <c r="J12" s="627"/>
      <c r="K12" s="627"/>
      <c r="L12" s="627"/>
      <c r="M12" s="627"/>
      <c r="N12" s="627"/>
      <c r="O12" s="627"/>
      <c r="P12" s="627"/>
      <c r="Q12" s="628"/>
      <c r="R12" s="629">
        <v>8992</v>
      </c>
      <c r="S12" s="630"/>
      <c r="T12" s="630"/>
      <c r="U12" s="630"/>
      <c r="V12" s="630"/>
      <c r="W12" s="630"/>
      <c r="X12" s="630"/>
      <c r="Y12" s="631"/>
      <c r="Z12" s="632">
        <v>0</v>
      </c>
      <c r="AA12" s="632"/>
      <c r="AB12" s="632"/>
      <c r="AC12" s="632"/>
      <c r="AD12" s="633">
        <v>8992</v>
      </c>
      <c r="AE12" s="633"/>
      <c r="AF12" s="633"/>
      <c r="AG12" s="633"/>
      <c r="AH12" s="633"/>
      <c r="AI12" s="633"/>
      <c r="AJ12" s="633"/>
      <c r="AK12" s="633"/>
      <c r="AL12" s="634">
        <v>0.1</v>
      </c>
      <c r="AM12" s="635"/>
      <c r="AN12" s="635"/>
      <c r="AO12" s="636"/>
      <c r="AP12" s="626" t="s">
        <v>254</v>
      </c>
      <c r="AQ12" s="627"/>
      <c r="AR12" s="627"/>
      <c r="AS12" s="627"/>
      <c r="AT12" s="627"/>
      <c r="AU12" s="627"/>
      <c r="AV12" s="627"/>
      <c r="AW12" s="627"/>
      <c r="AX12" s="627"/>
      <c r="AY12" s="627"/>
      <c r="AZ12" s="627"/>
      <c r="BA12" s="627"/>
      <c r="BB12" s="627"/>
      <c r="BC12" s="627"/>
      <c r="BD12" s="627"/>
      <c r="BE12" s="627"/>
      <c r="BF12" s="628"/>
      <c r="BG12" s="629">
        <v>1624347</v>
      </c>
      <c r="BH12" s="630"/>
      <c r="BI12" s="630"/>
      <c r="BJ12" s="630"/>
      <c r="BK12" s="630"/>
      <c r="BL12" s="630"/>
      <c r="BM12" s="630"/>
      <c r="BN12" s="631"/>
      <c r="BO12" s="632">
        <v>39.299999999999997</v>
      </c>
      <c r="BP12" s="632"/>
      <c r="BQ12" s="632"/>
      <c r="BR12" s="632"/>
      <c r="BS12" s="633" t="s">
        <v>129</v>
      </c>
      <c r="BT12" s="633"/>
      <c r="BU12" s="633"/>
      <c r="BV12" s="633"/>
      <c r="BW12" s="633"/>
      <c r="BX12" s="633"/>
      <c r="BY12" s="633"/>
      <c r="BZ12" s="633"/>
      <c r="CA12" s="633"/>
      <c r="CB12" s="637"/>
      <c r="CD12" s="644" t="s">
        <v>255</v>
      </c>
      <c r="CE12" s="645"/>
      <c r="CF12" s="645"/>
      <c r="CG12" s="645"/>
      <c r="CH12" s="645"/>
      <c r="CI12" s="645"/>
      <c r="CJ12" s="645"/>
      <c r="CK12" s="645"/>
      <c r="CL12" s="645"/>
      <c r="CM12" s="645"/>
      <c r="CN12" s="645"/>
      <c r="CO12" s="645"/>
      <c r="CP12" s="645"/>
      <c r="CQ12" s="646"/>
      <c r="CR12" s="629">
        <v>1363413</v>
      </c>
      <c r="CS12" s="630"/>
      <c r="CT12" s="630"/>
      <c r="CU12" s="630"/>
      <c r="CV12" s="630"/>
      <c r="CW12" s="630"/>
      <c r="CX12" s="630"/>
      <c r="CY12" s="631"/>
      <c r="CZ12" s="632">
        <v>3.3</v>
      </c>
      <c r="DA12" s="632"/>
      <c r="DB12" s="632"/>
      <c r="DC12" s="632"/>
      <c r="DD12" s="638">
        <v>296855</v>
      </c>
      <c r="DE12" s="630"/>
      <c r="DF12" s="630"/>
      <c r="DG12" s="630"/>
      <c r="DH12" s="630"/>
      <c r="DI12" s="630"/>
      <c r="DJ12" s="630"/>
      <c r="DK12" s="630"/>
      <c r="DL12" s="630"/>
      <c r="DM12" s="630"/>
      <c r="DN12" s="630"/>
      <c r="DO12" s="630"/>
      <c r="DP12" s="631"/>
      <c r="DQ12" s="638">
        <v>775615</v>
      </c>
      <c r="DR12" s="630"/>
      <c r="DS12" s="630"/>
      <c r="DT12" s="630"/>
      <c r="DU12" s="630"/>
      <c r="DV12" s="630"/>
      <c r="DW12" s="630"/>
      <c r="DX12" s="630"/>
      <c r="DY12" s="630"/>
      <c r="DZ12" s="630"/>
      <c r="EA12" s="630"/>
      <c r="EB12" s="630"/>
      <c r="EC12" s="639"/>
    </row>
    <row r="13" spans="2:143" ht="11.25" customHeight="1">
      <c r="B13" s="626" t="s">
        <v>256</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32" t="s">
        <v>129</v>
      </c>
      <c r="AA13" s="632"/>
      <c r="AB13" s="632"/>
      <c r="AC13" s="632"/>
      <c r="AD13" s="633" t="s">
        <v>129</v>
      </c>
      <c r="AE13" s="633"/>
      <c r="AF13" s="633"/>
      <c r="AG13" s="633"/>
      <c r="AH13" s="633"/>
      <c r="AI13" s="633"/>
      <c r="AJ13" s="633"/>
      <c r="AK13" s="633"/>
      <c r="AL13" s="634" t="s">
        <v>129</v>
      </c>
      <c r="AM13" s="635"/>
      <c r="AN13" s="635"/>
      <c r="AO13" s="636"/>
      <c r="AP13" s="626" t="s">
        <v>257</v>
      </c>
      <c r="AQ13" s="627"/>
      <c r="AR13" s="627"/>
      <c r="AS13" s="627"/>
      <c r="AT13" s="627"/>
      <c r="AU13" s="627"/>
      <c r="AV13" s="627"/>
      <c r="AW13" s="627"/>
      <c r="AX13" s="627"/>
      <c r="AY13" s="627"/>
      <c r="AZ13" s="627"/>
      <c r="BA13" s="627"/>
      <c r="BB13" s="627"/>
      <c r="BC13" s="627"/>
      <c r="BD13" s="627"/>
      <c r="BE13" s="627"/>
      <c r="BF13" s="628"/>
      <c r="BG13" s="629">
        <v>1550875</v>
      </c>
      <c r="BH13" s="630"/>
      <c r="BI13" s="630"/>
      <c r="BJ13" s="630"/>
      <c r="BK13" s="630"/>
      <c r="BL13" s="630"/>
      <c r="BM13" s="630"/>
      <c r="BN13" s="631"/>
      <c r="BO13" s="632">
        <v>37.5</v>
      </c>
      <c r="BP13" s="632"/>
      <c r="BQ13" s="632"/>
      <c r="BR13" s="632"/>
      <c r="BS13" s="633" t="s">
        <v>129</v>
      </c>
      <c r="BT13" s="633"/>
      <c r="BU13" s="633"/>
      <c r="BV13" s="633"/>
      <c r="BW13" s="633"/>
      <c r="BX13" s="633"/>
      <c r="BY13" s="633"/>
      <c r="BZ13" s="633"/>
      <c r="CA13" s="633"/>
      <c r="CB13" s="637"/>
      <c r="CD13" s="644" t="s">
        <v>258</v>
      </c>
      <c r="CE13" s="645"/>
      <c r="CF13" s="645"/>
      <c r="CG13" s="645"/>
      <c r="CH13" s="645"/>
      <c r="CI13" s="645"/>
      <c r="CJ13" s="645"/>
      <c r="CK13" s="645"/>
      <c r="CL13" s="645"/>
      <c r="CM13" s="645"/>
      <c r="CN13" s="645"/>
      <c r="CO13" s="645"/>
      <c r="CP13" s="645"/>
      <c r="CQ13" s="646"/>
      <c r="CR13" s="629">
        <v>3180631</v>
      </c>
      <c r="CS13" s="630"/>
      <c r="CT13" s="630"/>
      <c r="CU13" s="630"/>
      <c r="CV13" s="630"/>
      <c r="CW13" s="630"/>
      <c r="CX13" s="630"/>
      <c r="CY13" s="631"/>
      <c r="CZ13" s="632">
        <v>7.8</v>
      </c>
      <c r="DA13" s="632"/>
      <c r="DB13" s="632"/>
      <c r="DC13" s="632"/>
      <c r="DD13" s="638">
        <v>1808269</v>
      </c>
      <c r="DE13" s="630"/>
      <c r="DF13" s="630"/>
      <c r="DG13" s="630"/>
      <c r="DH13" s="630"/>
      <c r="DI13" s="630"/>
      <c r="DJ13" s="630"/>
      <c r="DK13" s="630"/>
      <c r="DL13" s="630"/>
      <c r="DM13" s="630"/>
      <c r="DN13" s="630"/>
      <c r="DO13" s="630"/>
      <c r="DP13" s="631"/>
      <c r="DQ13" s="638">
        <v>1087191</v>
      </c>
      <c r="DR13" s="630"/>
      <c r="DS13" s="630"/>
      <c r="DT13" s="630"/>
      <c r="DU13" s="630"/>
      <c r="DV13" s="630"/>
      <c r="DW13" s="630"/>
      <c r="DX13" s="630"/>
      <c r="DY13" s="630"/>
      <c r="DZ13" s="630"/>
      <c r="EA13" s="630"/>
      <c r="EB13" s="630"/>
      <c r="EC13" s="639"/>
    </row>
    <row r="14" spans="2:143" ht="11.25" customHeight="1">
      <c r="B14" s="626" t="s">
        <v>259</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32" t="s">
        <v>129</v>
      </c>
      <c r="AA14" s="632"/>
      <c r="AB14" s="632"/>
      <c r="AC14" s="632"/>
      <c r="AD14" s="633" t="s">
        <v>129</v>
      </c>
      <c r="AE14" s="633"/>
      <c r="AF14" s="633"/>
      <c r="AG14" s="633"/>
      <c r="AH14" s="633"/>
      <c r="AI14" s="633"/>
      <c r="AJ14" s="633"/>
      <c r="AK14" s="633"/>
      <c r="AL14" s="634" t="s">
        <v>129</v>
      </c>
      <c r="AM14" s="635"/>
      <c r="AN14" s="635"/>
      <c r="AO14" s="636"/>
      <c r="AP14" s="626" t="s">
        <v>260</v>
      </c>
      <c r="AQ14" s="627"/>
      <c r="AR14" s="627"/>
      <c r="AS14" s="627"/>
      <c r="AT14" s="627"/>
      <c r="AU14" s="627"/>
      <c r="AV14" s="627"/>
      <c r="AW14" s="627"/>
      <c r="AX14" s="627"/>
      <c r="AY14" s="627"/>
      <c r="AZ14" s="627"/>
      <c r="BA14" s="627"/>
      <c r="BB14" s="627"/>
      <c r="BC14" s="627"/>
      <c r="BD14" s="627"/>
      <c r="BE14" s="627"/>
      <c r="BF14" s="628"/>
      <c r="BG14" s="629">
        <v>176951</v>
      </c>
      <c r="BH14" s="630"/>
      <c r="BI14" s="630"/>
      <c r="BJ14" s="630"/>
      <c r="BK14" s="630"/>
      <c r="BL14" s="630"/>
      <c r="BM14" s="630"/>
      <c r="BN14" s="631"/>
      <c r="BO14" s="632">
        <v>4.3</v>
      </c>
      <c r="BP14" s="632"/>
      <c r="BQ14" s="632"/>
      <c r="BR14" s="632"/>
      <c r="BS14" s="633" t="s">
        <v>129</v>
      </c>
      <c r="BT14" s="633"/>
      <c r="BU14" s="633"/>
      <c r="BV14" s="633"/>
      <c r="BW14" s="633"/>
      <c r="BX14" s="633"/>
      <c r="BY14" s="633"/>
      <c r="BZ14" s="633"/>
      <c r="CA14" s="633"/>
      <c r="CB14" s="637"/>
      <c r="CD14" s="644" t="s">
        <v>261</v>
      </c>
      <c r="CE14" s="645"/>
      <c r="CF14" s="645"/>
      <c r="CG14" s="645"/>
      <c r="CH14" s="645"/>
      <c r="CI14" s="645"/>
      <c r="CJ14" s="645"/>
      <c r="CK14" s="645"/>
      <c r="CL14" s="645"/>
      <c r="CM14" s="645"/>
      <c r="CN14" s="645"/>
      <c r="CO14" s="645"/>
      <c r="CP14" s="645"/>
      <c r="CQ14" s="646"/>
      <c r="CR14" s="629">
        <v>899573</v>
      </c>
      <c r="CS14" s="630"/>
      <c r="CT14" s="630"/>
      <c r="CU14" s="630"/>
      <c r="CV14" s="630"/>
      <c r="CW14" s="630"/>
      <c r="CX14" s="630"/>
      <c r="CY14" s="631"/>
      <c r="CZ14" s="632">
        <v>2.2000000000000002</v>
      </c>
      <c r="DA14" s="632"/>
      <c r="DB14" s="632"/>
      <c r="DC14" s="632"/>
      <c r="DD14" s="638">
        <v>141076</v>
      </c>
      <c r="DE14" s="630"/>
      <c r="DF14" s="630"/>
      <c r="DG14" s="630"/>
      <c r="DH14" s="630"/>
      <c r="DI14" s="630"/>
      <c r="DJ14" s="630"/>
      <c r="DK14" s="630"/>
      <c r="DL14" s="630"/>
      <c r="DM14" s="630"/>
      <c r="DN14" s="630"/>
      <c r="DO14" s="630"/>
      <c r="DP14" s="631"/>
      <c r="DQ14" s="638">
        <v>755421</v>
      </c>
      <c r="DR14" s="630"/>
      <c r="DS14" s="630"/>
      <c r="DT14" s="630"/>
      <c r="DU14" s="630"/>
      <c r="DV14" s="630"/>
      <c r="DW14" s="630"/>
      <c r="DX14" s="630"/>
      <c r="DY14" s="630"/>
      <c r="DZ14" s="630"/>
      <c r="EA14" s="630"/>
      <c r="EB14" s="630"/>
      <c r="EC14" s="639"/>
    </row>
    <row r="15" spans="2:143" ht="11.25" customHeight="1">
      <c r="B15" s="626" t="s">
        <v>262</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32" t="s">
        <v>129</v>
      </c>
      <c r="AA15" s="632"/>
      <c r="AB15" s="632"/>
      <c r="AC15" s="632"/>
      <c r="AD15" s="633" t="s">
        <v>129</v>
      </c>
      <c r="AE15" s="633"/>
      <c r="AF15" s="633"/>
      <c r="AG15" s="633"/>
      <c r="AH15" s="633"/>
      <c r="AI15" s="633"/>
      <c r="AJ15" s="633"/>
      <c r="AK15" s="633"/>
      <c r="AL15" s="634" t="s">
        <v>129</v>
      </c>
      <c r="AM15" s="635"/>
      <c r="AN15" s="635"/>
      <c r="AO15" s="636"/>
      <c r="AP15" s="626" t="s">
        <v>263</v>
      </c>
      <c r="AQ15" s="627"/>
      <c r="AR15" s="627"/>
      <c r="AS15" s="627"/>
      <c r="AT15" s="627"/>
      <c r="AU15" s="627"/>
      <c r="AV15" s="627"/>
      <c r="AW15" s="627"/>
      <c r="AX15" s="627"/>
      <c r="AY15" s="627"/>
      <c r="AZ15" s="627"/>
      <c r="BA15" s="627"/>
      <c r="BB15" s="627"/>
      <c r="BC15" s="627"/>
      <c r="BD15" s="627"/>
      <c r="BE15" s="627"/>
      <c r="BF15" s="628"/>
      <c r="BG15" s="629">
        <v>391576</v>
      </c>
      <c r="BH15" s="630"/>
      <c r="BI15" s="630"/>
      <c r="BJ15" s="630"/>
      <c r="BK15" s="630"/>
      <c r="BL15" s="630"/>
      <c r="BM15" s="630"/>
      <c r="BN15" s="631"/>
      <c r="BO15" s="632">
        <v>9.5</v>
      </c>
      <c r="BP15" s="632"/>
      <c r="BQ15" s="632"/>
      <c r="BR15" s="632"/>
      <c r="BS15" s="633" t="s">
        <v>129</v>
      </c>
      <c r="BT15" s="633"/>
      <c r="BU15" s="633"/>
      <c r="BV15" s="633"/>
      <c r="BW15" s="633"/>
      <c r="BX15" s="633"/>
      <c r="BY15" s="633"/>
      <c r="BZ15" s="633"/>
      <c r="CA15" s="633"/>
      <c r="CB15" s="637"/>
      <c r="CD15" s="644" t="s">
        <v>264</v>
      </c>
      <c r="CE15" s="645"/>
      <c r="CF15" s="645"/>
      <c r="CG15" s="645"/>
      <c r="CH15" s="645"/>
      <c r="CI15" s="645"/>
      <c r="CJ15" s="645"/>
      <c r="CK15" s="645"/>
      <c r="CL15" s="645"/>
      <c r="CM15" s="645"/>
      <c r="CN15" s="645"/>
      <c r="CO15" s="645"/>
      <c r="CP15" s="645"/>
      <c r="CQ15" s="646"/>
      <c r="CR15" s="629">
        <v>4193701</v>
      </c>
      <c r="CS15" s="630"/>
      <c r="CT15" s="630"/>
      <c r="CU15" s="630"/>
      <c r="CV15" s="630"/>
      <c r="CW15" s="630"/>
      <c r="CX15" s="630"/>
      <c r="CY15" s="631"/>
      <c r="CZ15" s="632">
        <v>10.199999999999999</v>
      </c>
      <c r="DA15" s="632"/>
      <c r="DB15" s="632"/>
      <c r="DC15" s="632"/>
      <c r="DD15" s="638">
        <v>2103286</v>
      </c>
      <c r="DE15" s="630"/>
      <c r="DF15" s="630"/>
      <c r="DG15" s="630"/>
      <c r="DH15" s="630"/>
      <c r="DI15" s="630"/>
      <c r="DJ15" s="630"/>
      <c r="DK15" s="630"/>
      <c r="DL15" s="630"/>
      <c r="DM15" s="630"/>
      <c r="DN15" s="630"/>
      <c r="DO15" s="630"/>
      <c r="DP15" s="631"/>
      <c r="DQ15" s="638">
        <v>1701208</v>
      </c>
      <c r="DR15" s="630"/>
      <c r="DS15" s="630"/>
      <c r="DT15" s="630"/>
      <c r="DU15" s="630"/>
      <c r="DV15" s="630"/>
      <c r="DW15" s="630"/>
      <c r="DX15" s="630"/>
      <c r="DY15" s="630"/>
      <c r="DZ15" s="630"/>
      <c r="EA15" s="630"/>
      <c r="EB15" s="630"/>
      <c r="EC15" s="639"/>
    </row>
    <row r="16" spans="2:143" ht="11.25" customHeight="1">
      <c r="B16" s="626" t="s">
        <v>265</v>
      </c>
      <c r="C16" s="627"/>
      <c r="D16" s="627"/>
      <c r="E16" s="627"/>
      <c r="F16" s="627"/>
      <c r="G16" s="627"/>
      <c r="H16" s="627"/>
      <c r="I16" s="627"/>
      <c r="J16" s="627"/>
      <c r="K16" s="627"/>
      <c r="L16" s="627"/>
      <c r="M16" s="627"/>
      <c r="N16" s="627"/>
      <c r="O16" s="627"/>
      <c r="P16" s="627"/>
      <c r="Q16" s="628"/>
      <c r="R16" s="629">
        <v>10138</v>
      </c>
      <c r="S16" s="630"/>
      <c r="T16" s="630"/>
      <c r="U16" s="630"/>
      <c r="V16" s="630"/>
      <c r="W16" s="630"/>
      <c r="X16" s="630"/>
      <c r="Y16" s="631"/>
      <c r="Z16" s="632">
        <v>0</v>
      </c>
      <c r="AA16" s="632"/>
      <c r="AB16" s="632"/>
      <c r="AC16" s="632"/>
      <c r="AD16" s="633">
        <v>10138</v>
      </c>
      <c r="AE16" s="633"/>
      <c r="AF16" s="633"/>
      <c r="AG16" s="633"/>
      <c r="AH16" s="633"/>
      <c r="AI16" s="633"/>
      <c r="AJ16" s="633"/>
      <c r="AK16" s="633"/>
      <c r="AL16" s="634">
        <v>0.1</v>
      </c>
      <c r="AM16" s="635"/>
      <c r="AN16" s="635"/>
      <c r="AO16" s="636"/>
      <c r="AP16" s="626" t="s">
        <v>266</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32" t="s">
        <v>129</v>
      </c>
      <c r="BP16" s="632"/>
      <c r="BQ16" s="632"/>
      <c r="BR16" s="632"/>
      <c r="BS16" s="633" t="s">
        <v>129</v>
      </c>
      <c r="BT16" s="633"/>
      <c r="BU16" s="633"/>
      <c r="BV16" s="633"/>
      <c r="BW16" s="633"/>
      <c r="BX16" s="633"/>
      <c r="BY16" s="633"/>
      <c r="BZ16" s="633"/>
      <c r="CA16" s="633"/>
      <c r="CB16" s="637"/>
      <c r="CD16" s="644" t="s">
        <v>267</v>
      </c>
      <c r="CE16" s="645"/>
      <c r="CF16" s="645"/>
      <c r="CG16" s="645"/>
      <c r="CH16" s="645"/>
      <c r="CI16" s="645"/>
      <c r="CJ16" s="645"/>
      <c r="CK16" s="645"/>
      <c r="CL16" s="645"/>
      <c r="CM16" s="645"/>
      <c r="CN16" s="645"/>
      <c r="CO16" s="645"/>
      <c r="CP16" s="645"/>
      <c r="CQ16" s="646"/>
      <c r="CR16" s="629">
        <v>360573</v>
      </c>
      <c r="CS16" s="630"/>
      <c r="CT16" s="630"/>
      <c r="CU16" s="630"/>
      <c r="CV16" s="630"/>
      <c r="CW16" s="630"/>
      <c r="CX16" s="630"/>
      <c r="CY16" s="631"/>
      <c r="CZ16" s="632">
        <v>0.9</v>
      </c>
      <c r="DA16" s="632"/>
      <c r="DB16" s="632"/>
      <c r="DC16" s="632"/>
      <c r="DD16" s="638" t="s">
        <v>129</v>
      </c>
      <c r="DE16" s="630"/>
      <c r="DF16" s="630"/>
      <c r="DG16" s="630"/>
      <c r="DH16" s="630"/>
      <c r="DI16" s="630"/>
      <c r="DJ16" s="630"/>
      <c r="DK16" s="630"/>
      <c r="DL16" s="630"/>
      <c r="DM16" s="630"/>
      <c r="DN16" s="630"/>
      <c r="DO16" s="630"/>
      <c r="DP16" s="631"/>
      <c r="DQ16" s="638">
        <v>67621</v>
      </c>
      <c r="DR16" s="630"/>
      <c r="DS16" s="630"/>
      <c r="DT16" s="630"/>
      <c r="DU16" s="630"/>
      <c r="DV16" s="630"/>
      <c r="DW16" s="630"/>
      <c r="DX16" s="630"/>
      <c r="DY16" s="630"/>
      <c r="DZ16" s="630"/>
      <c r="EA16" s="630"/>
      <c r="EB16" s="630"/>
      <c r="EC16" s="639"/>
    </row>
    <row r="17" spans="2:133" ht="11.25" customHeight="1">
      <c r="B17" s="626" t="s">
        <v>268</v>
      </c>
      <c r="C17" s="627"/>
      <c r="D17" s="627"/>
      <c r="E17" s="627"/>
      <c r="F17" s="627"/>
      <c r="G17" s="627"/>
      <c r="H17" s="627"/>
      <c r="I17" s="627"/>
      <c r="J17" s="627"/>
      <c r="K17" s="627"/>
      <c r="L17" s="627"/>
      <c r="M17" s="627"/>
      <c r="N17" s="627"/>
      <c r="O17" s="627"/>
      <c r="P17" s="627"/>
      <c r="Q17" s="628"/>
      <c r="R17" s="629">
        <v>49715</v>
      </c>
      <c r="S17" s="630"/>
      <c r="T17" s="630"/>
      <c r="U17" s="630"/>
      <c r="V17" s="630"/>
      <c r="W17" s="630"/>
      <c r="X17" s="630"/>
      <c r="Y17" s="631"/>
      <c r="Z17" s="632">
        <v>0.1</v>
      </c>
      <c r="AA17" s="632"/>
      <c r="AB17" s="632"/>
      <c r="AC17" s="632"/>
      <c r="AD17" s="633">
        <v>49715</v>
      </c>
      <c r="AE17" s="633"/>
      <c r="AF17" s="633"/>
      <c r="AG17" s="633"/>
      <c r="AH17" s="633"/>
      <c r="AI17" s="633"/>
      <c r="AJ17" s="633"/>
      <c r="AK17" s="633"/>
      <c r="AL17" s="634">
        <v>0.3</v>
      </c>
      <c r="AM17" s="635"/>
      <c r="AN17" s="635"/>
      <c r="AO17" s="636"/>
      <c r="AP17" s="626" t="s">
        <v>269</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32" t="s">
        <v>129</v>
      </c>
      <c r="BP17" s="632"/>
      <c r="BQ17" s="632"/>
      <c r="BR17" s="632"/>
      <c r="BS17" s="633" t="s">
        <v>129</v>
      </c>
      <c r="BT17" s="633"/>
      <c r="BU17" s="633"/>
      <c r="BV17" s="633"/>
      <c r="BW17" s="633"/>
      <c r="BX17" s="633"/>
      <c r="BY17" s="633"/>
      <c r="BZ17" s="633"/>
      <c r="CA17" s="633"/>
      <c r="CB17" s="637"/>
      <c r="CD17" s="644" t="s">
        <v>270</v>
      </c>
      <c r="CE17" s="645"/>
      <c r="CF17" s="645"/>
      <c r="CG17" s="645"/>
      <c r="CH17" s="645"/>
      <c r="CI17" s="645"/>
      <c r="CJ17" s="645"/>
      <c r="CK17" s="645"/>
      <c r="CL17" s="645"/>
      <c r="CM17" s="645"/>
      <c r="CN17" s="645"/>
      <c r="CO17" s="645"/>
      <c r="CP17" s="645"/>
      <c r="CQ17" s="646"/>
      <c r="CR17" s="629">
        <v>4325541</v>
      </c>
      <c r="CS17" s="630"/>
      <c r="CT17" s="630"/>
      <c r="CU17" s="630"/>
      <c r="CV17" s="630"/>
      <c r="CW17" s="630"/>
      <c r="CX17" s="630"/>
      <c r="CY17" s="631"/>
      <c r="CZ17" s="632">
        <v>10.6</v>
      </c>
      <c r="DA17" s="632"/>
      <c r="DB17" s="632"/>
      <c r="DC17" s="632"/>
      <c r="DD17" s="638" t="s">
        <v>129</v>
      </c>
      <c r="DE17" s="630"/>
      <c r="DF17" s="630"/>
      <c r="DG17" s="630"/>
      <c r="DH17" s="630"/>
      <c r="DI17" s="630"/>
      <c r="DJ17" s="630"/>
      <c r="DK17" s="630"/>
      <c r="DL17" s="630"/>
      <c r="DM17" s="630"/>
      <c r="DN17" s="630"/>
      <c r="DO17" s="630"/>
      <c r="DP17" s="631"/>
      <c r="DQ17" s="638">
        <v>4065079</v>
      </c>
      <c r="DR17" s="630"/>
      <c r="DS17" s="630"/>
      <c r="DT17" s="630"/>
      <c r="DU17" s="630"/>
      <c r="DV17" s="630"/>
      <c r="DW17" s="630"/>
      <c r="DX17" s="630"/>
      <c r="DY17" s="630"/>
      <c r="DZ17" s="630"/>
      <c r="EA17" s="630"/>
      <c r="EB17" s="630"/>
      <c r="EC17" s="639"/>
    </row>
    <row r="18" spans="2:133" ht="11.25" customHeight="1">
      <c r="B18" s="626" t="s">
        <v>271</v>
      </c>
      <c r="C18" s="627"/>
      <c r="D18" s="627"/>
      <c r="E18" s="627"/>
      <c r="F18" s="627"/>
      <c r="G18" s="627"/>
      <c r="H18" s="627"/>
      <c r="I18" s="627"/>
      <c r="J18" s="627"/>
      <c r="K18" s="627"/>
      <c r="L18" s="627"/>
      <c r="M18" s="627"/>
      <c r="N18" s="627"/>
      <c r="O18" s="627"/>
      <c r="P18" s="627"/>
      <c r="Q18" s="628"/>
      <c r="R18" s="629">
        <v>78085</v>
      </c>
      <c r="S18" s="630"/>
      <c r="T18" s="630"/>
      <c r="U18" s="630"/>
      <c r="V18" s="630"/>
      <c r="W18" s="630"/>
      <c r="X18" s="630"/>
      <c r="Y18" s="631"/>
      <c r="Z18" s="632">
        <v>0.2</v>
      </c>
      <c r="AA18" s="632"/>
      <c r="AB18" s="632"/>
      <c r="AC18" s="632"/>
      <c r="AD18" s="633">
        <v>78085</v>
      </c>
      <c r="AE18" s="633"/>
      <c r="AF18" s="633"/>
      <c r="AG18" s="633"/>
      <c r="AH18" s="633"/>
      <c r="AI18" s="633"/>
      <c r="AJ18" s="633"/>
      <c r="AK18" s="633"/>
      <c r="AL18" s="634">
        <v>0.40000000596046448</v>
      </c>
      <c r="AM18" s="635"/>
      <c r="AN18" s="635"/>
      <c r="AO18" s="636"/>
      <c r="AP18" s="626" t="s">
        <v>272</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32" t="s">
        <v>129</v>
      </c>
      <c r="BP18" s="632"/>
      <c r="BQ18" s="632"/>
      <c r="BR18" s="632"/>
      <c r="BS18" s="633" t="s">
        <v>129</v>
      </c>
      <c r="BT18" s="633"/>
      <c r="BU18" s="633"/>
      <c r="BV18" s="633"/>
      <c r="BW18" s="633"/>
      <c r="BX18" s="633"/>
      <c r="BY18" s="633"/>
      <c r="BZ18" s="633"/>
      <c r="CA18" s="633"/>
      <c r="CB18" s="637"/>
      <c r="CD18" s="644" t="s">
        <v>273</v>
      </c>
      <c r="CE18" s="645"/>
      <c r="CF18" s="645"/>
      <c r="CG18" s="645"/>
      <c r="CH18" s="645"/>
      <c r="CI18" s="645"/>
      <c r="CJ18" s="645"/>
      <c r="CK18" s="645"/>
      <c r="CL18" s="645"/>
      <c r="CM18" s="645"/>
      <c r="CN18" s="645"/>
      <c r="CO18" s="645"/>
      <c r="CP18" s="645"/>
      <c r="CQ18" s="646"/>
      <c r="CR18" s="629" t="s">
        <v>129</v>
      </c>
      <c r="CS18" s="630"/>
      <c r="CT18" s="630"/>
      <c r="CU18" s="630"/>
      <c r="CV18" s="630"/>
      <c r="CW18" s="630"/>
      <c r="CX18" s="630"/>
      <c r="CY18" s="631"/>
      <c r="CZ18" s="632" t="s">
        <v>129</v>
      </c>
      <c r="DA18" s="632"/>
      <c r="DB18" s="632"/>
      <c r="DC18" s="632"/>
      <c r="DD18" s="638" t="s">
        <v>129</v>
      </c>
      <c r="DE18" s="630"/>
      <c r="DF18" s="630"/>
      <c r="DG18" s="630"/>
      <c r="DH18" s="630"/>
      <c r="DI18" s="630"/>
      <c r="DJ18" s="630"/>
      <c r="DK18" s="630"/>
      <c r="DL18" s="630"/>
      <c r="DM18" s="630"/>
      <c r="DN18" s="630"/>
      <c r="DO18" s="630"/>
      <c r="DP18" s="631"/>
      <c r="DQ18" s="638" t="s">
        <v>129</v>
      </c>
      <c r="DR18" s="630"/>
      <c r="DS18" s="630"/>
      <c r="DT18" s="630"/>
      <c r="DU18" s="630"/>
      <c r="DV18" s="630"/>
      <c r="DW18" s="630"/>
      <c r="DX18" s="630"/>
      <c r="DY18" s="630"/>
      <c r="DZ18" s="630"/>
      <c r="EA18" s="630"/>
      <c r="EB18" s="630"/>
      <c r="EC18" s="639"/>
    </row>
    <row r="19" spans="2:133" ht="11.25" customHeight="1">
      <c r="B19" s="626" t="s">
        <v>274</v>
      </c>
      <c r="C19" s="627"/>
      <c r="D19" s="627"/>
      <c r="E19" s="627"/>
      <c r="F19" s="627"/>
      <c r="G19" s="627"/>
      <c r="H19" s="627"/>
      <c r="I19" s="627"/>
      <c r="J19" s="627"/>
      <c r="K19" s="627"/>
      <c r="L19" s="627"/>
      <c r="M19" s="627"/>
      <c r="N19" s="627"/>
      <c r="O19" s="627"/>
      <c r="P19" s="627"/>
      <c r="Q19" s="628"/>
      <c r="R19" s="629">
        <v>13971</v>
      </c>
      <c r="S19" s="630"/>
      <c r="T19" s="630"/>
      <c r="U19" s="630"/>
      <c r="V19" s="630"/>
      <c r="W19" s="630"/>
      <c r="X19" s="630"/>
      <c r="Y19" s="631"/>
      <c r="Z19" s="632">
        <v>0</v>
      </c>
      <c r="AA19" s="632"/>
      <c r="AB19" s="632"/>
      <c r="AC19" s="632"/>
      <c r="AD19" s="633">
        <v>13971</v>
      </c>
      <c r="AE19" s="633"/>
      <c r="AF19" s="633"/>
      <c r="AG19" s="633"/>
      <c r="AH19" s="633"/>
      <c r="AI19" s="633"/>
      <c r="AJ19" s="633"/>
      <c r="AK19" s="633"/>
      <c r="AL19" s="634">
        <v>0.1</v>
      </c>
      <c r="AM19" s="635"/>
      <c r="AN19" s="635"/>
      <c r="AO19" s="636"/>
      <c r="AP19" s="626" t="s">
        <v>275</v>
      </c>
      <c r="AQ19" s="627"/>
      <c r="AR19" s="627"/>
      <c r="AS19" s="627"/>
      <c r="AT19" s="627"/>
      <c r="AU19" s="627"/>
      <c r="AV19" s="627"/>
      <c r="AW19" s="627"/>
      <c r="AX19" s="627"/>
      <c r="AY19" s="627"/>
      <c r="AZ19" s="627"/>
      <c r="BA19" s="627"/>
      <c r="BB19" s="627"/>
      <c r="BC19" s="627"/>
      <c r="BD19" s="627"/>
      <c r="BE19" s="627"/>
      <c r="BF19" s="628"/>
      <c r="BG19" s="629" t="s">
        <v>129</v>
      </c>
      <c r="BH19" s="630"/>
      <c r="BI19" s="630"/>
      <c r="BJ19" s="630"/>
      <c r="BK19" s="630"/>
      <c r="BL19" s="630"/>
      <c r="BM19" s="630"/>
      <c r="BN19" s="631"/>
      <c r="BO19" s="632" t="s">
        <v>129</v>
      </c>
      <c r="BP19" s="632"/>
      <c r="BQ19" s="632"/>
      <c r="BR19" s="632"/>
      <c r="BS19" s="633" t="s">
        <v>129</v>
      </c>
      <c r="BT19" s="633"/>
      <c r="BU19" s="633"/>
      <c r="BV19" s="633"/>
      <c r="BW19" s="633"/>
      <c r="BX19" s="633"/>
      <c r="BY19" s="633"/>
      <c r="BZ19" s="633"/>
      <c r="CA19" s="633"/>
      <c r="CB19" s="637"/>
      <c r="CD19" s="644" t="s">
        <v>276</v>
      </c>
      <c r="CE19" s="645"/>
      <c r="CF19" s="645"/>
      <c r="CG19" s="645"/>
      <c r="CH19" s="645"/>
      <c r="CI19" s="645"/>
      <c r="CJ19" s="645"/>
      <c r="CK19" s="645"/>
      <c r="CL19" s="645"/>
      <c r="CM19" s="645"/>
      <c r="CN19" s="645"/>
      <c r="CO19" s="645"/>
      <c r="CP19" s="645"/>
      <c r="CQ19" s="646"/>
      <c r="CR19" s="629" t="s">
        <v>129</v>
      </c>
      <c r="CS19" s="630"/>
      <c r="CT19" s="630"/>
      <c r="CU19" s="630"/>
      <c r="CV19" s="630"/>
      <c r="CW19" s="630"/>
      <c r="CX19" s="630"/>
      <c r="CY19" s="631"/>
      <c r="CZ19" s="632" t="s">
        <v>129</v>
      </c>
      <c r="DA19" s="632"/>
      <c r="DB19" s="632"/>
      <c r="DC19" s="632"/>
      <c r="DD19" s="638" t="s">
        <v>129</v>
      </c>
      <c r="DE19" s="630"/>
      <c r="DF19" s="630"/>
      <c r="DG19" s="630"/>
      <c r="DH19" s="630"/>
      <c r="DI19" s="630"/>
      <c r="DJ19" s="630"/>
      <c r="DK19" s="630"/>
      <c r="DL19" s="630"/>
      <c r="DM19" s="630"/>
      <c r="DN19" s="630"/>
      <c r="DO19" s="630"/>
      <c r="DP19" s="631"/>
      <c r="DQ19" s="638" t="s">
        <v>129</v>
      </c>
      <c r="DR19" s="630"/>
      <c r="DS19" s="630"/>
      <c r="DT19" s="630"/>
      <c r="DU19" s="630"/>
      <c r="DV19" s="630"/>
      <c r="DW19" s="630"/>
      <c r="DX19" s="630"/>
      <c r="DY19" s="630"/>
      <c r="DZ19" s="630"/>
      <c r="EA19" s="630"/>
      <c r="EB19" s="630"/>
      <c r="EC19" s="639"/>
    </row>
    <row r="20" spans="2:133" ht="11.25" customHeight="1">
      <c r="B20" s="626" t="s">
        <v>277</v>
      </c>
      <c r="C20" s="627"/>
      <c r="D20" s="627"/>
      <c r="E20" s="627"/>
      <c r="F20" s="627"/>
      <c r="G20" s="627"/>
      <c r="H20" s="627"/>
      <c r="I20" s="627"/>
      <c r="J20" s="627"/>
      <c r="K20" s="627"/>
      <c r="L20" s="627"/>
      <c r="M20" s="627"/>
      <c r="N20" s="627"/>
      <c r="O20" s="627"/>
      <c r="P20" s="627"/>
      <c r="Q20" s="628"/>
      <c r="R20" s="629">
        <v>2842</v>
      </c>
      <c r="S20" s="630"/>
      <c r="T20" s="630"/>
      <c r="U20" s="630"/>
      <c r="V20" s="630"/>
      <c r="W20" s="630"/>
      <c r="X20" s="630"/>
      <c r="Y20" s="631"/>
      <c r="Z20" s="632">
        <v>0</v>
      </c>
      <c r="AA20" s="632"/>
      <c r="AB20" s="632"/>
      <c r="AC20" s="632"/>
      <c r="AD20" s="633">
        <v>2842</v>
      </c>
      <c r="AE20" s="633"/>
      <c r="AF20" s="633"/>
      <c r="AG20" s="633"/>
      <c r="AH20" s="633"/>
      <c r="AI20" s="633"/>
      <c r="AJ20" s="633"/>
      <c r="AK20" s="633"/>
      <c r="AL20" s="634">
        <v>0</v>
      </c>
      <c r="AM20" s="635"/>
      <c r="AN20" s="635"/>
      <c r="AO20" s="636"/>
      <c r="AP20" s="626" t="s">
        <v>278</v>
      </c>
      <c r="AQ20" s="627"/>
      <c r="AR20" s="627"/>
      <c r="AS20" s="627"/>
      <c r="AT20" s="627"/>
      <c r="AU20" s="627"/>
      <c r="AV20" s="627"/>
      <c r="AW20" s="627"/>
      <c r="AX20" s="627"/>
      <c r="AY20" s="627"/>
      <c r="AZ20" s="627"/>
      <c r="BA20" s="627"/>
      <c r="BB20" s="627"/>
      <c r="BC20" s="627"/>
      <c r="BD20" s="627"/>
      <c r="BE20" s="627"/>
      <c r="BF20" s="628"/>
      <c r="BG20" s="629" t="s">
        <v>129</v>
      </c>
      <c r="BH20" s="630"/>
      <c r="BI20" s="630"/>
      <c r="BJ20" s="630"/>
      <c r="BK20" s="630"/>
      <c r="BL20" s="630"/>
      <c r="BM20" s="630"/>
      <c r="BN20" s="631"/>
      <c r="BO20" s="632" t="s">
        <v>129</v>
      </c>
      <c r="BP20" s="632"/>
      <c r="BQ20" s="632"/>
      <c r="BR20" s="632"/>
      <c r="BS20" s="633" t="s">
        <v>129</v>
      </c>
      <c r="BT20" s="633"/>
      <c r="BU20" s="633"/>
      <c r="BV20" s="633"/>
      <c r="BW20" s="633"/>
      <c r="BX20" s="633"/>
      <c r="BY20" s="633"/>
      <c r="BZ20" s="633"/>
      <c r="CA20" s="633"/>
      <c r="CB20" s="637"/>
      <c r="CD20" s="644" t="s">
        <v>279</v>
      </c>
      <c r="CE20" s="645"/>
      <c r="CF20" s="645"/>
      <c r="CG20" s="645"/>
      <c r="CH20" s="645"/>
      <c r="CI20" s="645"/>
      <c r="CJ20" s="645"/>
      <c r="CK20" s="645"/>
      <c r="CL20" s="645"/>
      <c r="CM20" s="645"/>
      <c r="CN20" s="645"/>
      <c r="CO20" s="645"/>
      <c r="CP20" s="645"/>
      <c r="CQ20" s="646"/>
      <c r="CR20" s="629">
        <v>40956571</v>
      </c>
      <c r="CS20" s="630"/>
      <c r="CT20" s="630"/>
      <c r="CU20" s="630"/>
      <c r="CV20" s="630"/>
      <c r="CW20" s="630"/>
      <c r="CX20" s="630"/>
      <c r="CY20" s="631"/>
      <c r="CZ20" s="632">
        <v>100</v>
      </c>
      <c r="DA20" s="632"/>
      <c r="DB20" s="632"/>
      <c r="DC20" s="632"/>
      <c r="DD20" s="638">
        <v>5194627</v>
      </c>
      <c r="DE20" s="630"/>
      <c r="DF20" s="630"/>
      <c r="DG20" s="630"/>
      <c r="DH20" s="630"/>
      <c r="DI20" s="630"/>
      <c r="DJ20" s="630"/>
      <c r="DK20" s="630"/>
      <c r="DL20" s="630"/>
      <c r="DM20" s="630"/>
      <c r="DN20" s="630"/>
      <c r="DO20" s="630"/>
      <c r="DP20" s="631"/>
      <c r="DQ20" s="638">
        <v>21628814</v>
      </c>
      <c r="DR20" s="630"/>
      <c r="DS20" s="630"/>
      <c r="DT20" s="630"/>
      <c r="DU20" s="630"/>
      <c r="DV20" s="630"/>
      <c r="DW20" s="630"/>
      <c r="DX20" s="630"/>
      <c r="DY20" s="630"/>
      <c r="DZ20" s="630"/>
      <c r="EA20" s="630"/>
      <c r="EB20" s="630"/>
      <c r="EC20" s="639"/>
    </row>
    <row r="21" spans="2:133" ht="11.25" customHeight="1">
      <c r="B21" s="626" t="s">
        <v>280</v>
      </c>
      <c r="C21" s="627"/>
      <c r="D21" s="627"/>
      <c r="E21" s="627"/>
      <c r="F21" s="627"/>
      <c r="G21" s="627"/>
      <c r="H21" s="627"/>
      <c r="I21" s="627"/>
      <c r="J21" s="627"/>
      <c r="K21" s="627"/>
      <c r="L21" s="627"/>
      <c r="M21" s="627"/>
      <c r="N21" s="627"/>
      <c r="O21" s="627"/>
      <c r="P21" s="627"/>
      <c r="Q21" s="628"/>
      <c r="R21" s="629">
        <v>1795</v>
      </c>
      <c r="S21" s="630"/>
      <c r="T21" s="630"/>
      <c r="U21" s="630"/>
      <c r="V21" s="630"/>
      <c r="W21" s="630"/>
      <c r="X21" s="630"/>
      <c r="Y21" s="631"/>
      <c r="Z21" s="632">
        <v>0</v>
      </c>
      <c r="AA21" s="632"/>
      <c r="AB21" s="632"/>
      <c r="AC21" s="632"/>
      <c r="AD21" s="633">
        <v>1795</v>
      </c>
      <c r="AE21" s="633"/>
      <c r="AF21" s="633"/>
      <c r="AG21" s="633"/>
      <c r="AH21" s="633"/>
      <c r="AI21" s="633"/>
      <c r="AJ21" s="633"/>
      <c r="AK21" s="633"/>
      <c r="AL21" s="634">
        <v>0</v>
      </c>
      <c r="AM21" s="635"/>
      <c r="AN21" s="635"/>
      <c r="AO21" s="636"/>
      <c r="AP21" s="648" t="s">
        <v>281</v>
      </c>
      <c r="AQ21" s="649"/>
      <c r="AR21" s="649"/>
      <c r="AS21" s="649"/>
      <c r="AT21" s="649"/>
      <c r="AU21" s="649"/>
      <c r="AV21" s="649"/>
      <c r="AW21" s="649"/>
      <c r="AX21" s="649"/>
      <c r="AY21" s="649"/>
      <c r="AZ21" s="649"/>
      <c r="BA21" s="649"/>
      <c r="BB21" s="649"/>
      <c r="BC21" s="649"/>
      <c r="BD21" s="649"/>
      <c r="BE21" s="649"/>
      <c r="BF21" s="650"/>
      <c r="BG21" s="629" t="s">
        <v>129</v>
      </c>
      <c r="BH21" s="630"/>
      <c r="BI21" s="630"/>
      <c r="BJ21" s="630"/>
      <c r="BK21" s="630"/>
      <c r="BL21" s="630"/>
      <c r="BM21" s="630"/>
      <c r="BN21" s="631"/>
      <c r="BO21" s="632" t="s">
        <v>129</v>
      </c>
      <c r="BP21" s="632"/>
      <c r="BQ21" s="632"/>
      <c r="BR21" s="632"/>
      <c r="BS21" s="633" t="s">
        <v>129</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c r="B22" s="665" t="s">
        <v>282</v>
      </c>
      <c r="C22" s="666"/>
      <c r="D22" s="666"/>
      <c r="E22" s="666"/>
      <c r="F22" s="666"/>
      <c r="G22" s="666"/>
      <c r="H22" s="666"/>
      <c r="I22" s="666"/>
      <c r="J22" s="666"/>
      <c r="K22" s="666"/>
      <c r="L22" s="666"/>
      <c r="M22" s="666"/>
      <c r="N22" s="666"/>
      <c r="O22" s="666"/>
      <c r="P22" s="666"/>
      <c r="Q22" s="667"/>
      <c r="R22" s="629">
        <v>59477</v>
      </c>
      <c r="S22" s="630"/>
      <c r="T22" s="630"/>
      <c r="U22" s="630"/>
      <c r="V22" s="630"/>
      <c r="W22" s="630"/>
      <c r="X22" s="630"/>
      <c r="Y22" s="631"/>
      <c r="Z22" s="632">
        <v>0.1</v>
      </c>
      <c r="AA22" s="632"/>
      <c r="AB22" s="632"/>
      <c r="AC22" s="632"/>
      <c r="AD22" s="633">
        <v>59477</v>
      </c>
      <c r="AE22" s="633"/>
      <c r="AF22" s="633"/>
      <c r="AG22" s="633"/>
      <c r="AH22" s="633"/>
      <c r="AI22" s="633"/>
      <c r="AJ22" s="633"/>
      <c r="AK22" s="633"/>
      <c r="AL22" s="634">
        <v>0.30000001192092896</v>
      </c>
      <c r="AM22" s="635"/>
      <c r="AN22" s="635"/>
      <c r="AO22" s="636"/>
      <c r="AP22" s="648" t="s">
        <v>283</v>
      </c>
      <c r="AQ22" s="649"/>
      <c r="AR22" s="649"/>
      <c r="AS22" s="649"/>
      <c r="AT22" s="649"/>
      <c r="AU22" s="649"/>
      <c r="AV22" s="649"/>
      <c r="AW22" s="649"/>
      <c r="AX22" s="649"/>
      <c r="AY22" s="649"/>
      <c r="AZ22" s="649"/>
      <c r="BA22" s="649"/>
      <c r="BB22" s="649"/>
      <c r="BC22" s="649"/>
      <c r="BD22" s="649"/>
      <c r="BE22" s="649"/>
      <c r="BF22" s="650"/>
      <c r="BG22" s="629" t="s">
        <v>129</v>
      </c>
      <c r="BH22" s="630"/>
      <c r="BI22" s="630"/>
      <c r="BJ22" s="630"/>
      <c r="BK22" s="630"/>
      <c r="BL22" s="630"/>
      <c r="BM22" s="630"/>
      <c r="BN22" s="631"/>
      <c r="BO22" s="632" t="s">
        <v>129</v>
      </c>
      <c r="BP22" s="632"/>
      <c r="BQ22" s="632"/>
      <c r="BR22" s="632"/>
      <c r="BS22" s="633" t="s">
        <v>129</v>
      </c>
      <c r="BT22" s="633"/>
      <c r="BU22" s="633"/>
      <c r="BV22" s="633"/>
      <c r="BW22" s="633"/>
      <c r="BX22" s="633"/>
      <c r="BY22" s="633"/>
      <c r="BZ22" s="633"/>
      <c r="CA22" s="633"/>
      <c r="CB22" s="637"/>
      <c r="CD22" s="611" t="s">
        <v>284</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c r="B23" s="626" t="s">
        <v>285</v>
      </c>
      <c r="C23" s="627"/>
      <c r="D23" s="627"/>
      <c r="E23" s="627"/>
      <c r="F23" s="627"/>
      <c r="G23" s="627"/>
      <c r="H23" s="627"/>
      <c r="I23" s="627"/>
      <c r="J23" s="627"/>
      <c r="K23" s="627"/>
      <c r="L23" s="627"/>
      <c r="M23" s="627"/>
      <c r="N23" s="627"/>
      <c r="O23" s="627"/>
      <c r="P23" s="627"/>
      <c r="Q23" s="628"/>
      <c r="R23" s="629">
        <v>12959201</v>
      </c>
      <c r="S23" s="630"/>
      <c r="T23" s="630"/>
      <c r="U23" s="630"/>
      <c r="V23" s="630"/>
      <c r="W23" s="630"/>
      <c r="X23" s="630"/>
      <c r="Y23" s="631"/>
      <c r="Z23" s="632">
        <v>30.9</v>
      </c>
      <c r="AA23" s="632"/>
      <c r="AB23" s="632"/>
      <c r="AC23" s="632"/>
      <c r="AD23" s="633">
        <v>11914242</v>
      </c>
      <c r="AE23" s="633"/>
      <c r="AF23" s="633"/>
      <c r="AG23" s="633"/>
      <c r="AH23" s="633"/>
      <c r="AI23" s="633"/>
      <c r="AJ23" s="633"/>
      <c r="AK23" s="633"/>
      <c r="AL23" s="634">
        <v>67.900000000000006</v>
      </c>
      <c r="AM23" s="635"/>
      <c r="AN23" s="635"/>
      <c r="AO23" s="636"/>
      <c r="AP23" s="648" t="s">
        <v>286</v>
      </c>
      <c r="AQ23" s="649"/>
      <c r="AR23" s="649"/>
      <c r="AS23" s="649"/>
      <c r="AT23" s="649"/>
      <c r="AU23" s="649"/>
      <c r="AV23" s="649"/>
      <c r="AW23" s="649"/>
      <c r="AX23" s="649"/>
      <c r="AY23" s="649"/>
      <c r="AZ23" s="649"/>
      <c r="BA23" s="649"/>
      <c r="BB23" s="649"/>
      <c r="BC23" s="649"/>
      <c r="BD23" s="649"/>
      <c r="BE23" s="649"/>
      <c r="BF23" s="650"/>
      <c r="BG23" s="629" t="s">
        <v>129</v>
      </c>
      <c r="BH23" s="630"/>
      <c r="BI23" s="630"/>
      <c r="BJ23" s="630"/>
      <c r="BK23" s="630"/>
      <c r="BL23" s="630"/>
      <c r="BM23" s="630"/>
      <c r="BN23" s="631"/>
      <c r="BO23" s="632" t="s">
        <v>129</v>
      </c>
      <c r="BP23" s="632"/>
      <c r="BQ23" s="632"/>
      <c r="BR23" s="632"/>
      <c r="BS23" s="633" t="s">
        <v>129</v>
      </c>
      <c r="BT23" s="633"/>
      <c r="BU23" s="633"/>
      <c r="BV23" s="633"/>
      <c r="BW23" s="633"/>
      <c r="BX23" s="633"/>
      <c r="BY23" s="633"/>
      <c r="BZ23" s="633"/>
      <c r="CA23" s="633"/>
      <c r="CB23" s="637"/>
      <c r="CD23" s="611" t="s">
        <v>225</v>
      </c>
      <c r="CE23" s="612"/>
      <c r="CF23" s="612"/>
      <c r="CG23" s="612"/>
      <c r="CH23" s="612"/>
      <c r="CI23" s="612"/>
      <c r="CJ23" s="612"/>
      <c r="CK23" s="612"/>
      <c r="CL23" s="612"/>
      <c r="CM23" s="612"/>
      <c r="CN23" s="612"/>
      <c r="CO23" s="612"/>
      <c r="CP23" s="612"/>
      <c r="CQ23" s="613"/>
      <c r="CR23" s="611" t="s">
        <v>287</v>
      </c>
      <c r="CS23" s="612"/>
      <c r="CT23" s="612"/>
      <c r="CU23" s="612"/>
      <c r="CV23" s="612"/>
      <c r="CW23" s="612"/>
      <c r="CX23" s="612"/>
      <c r="CY23" s="613"/>
      <c r="CZ23" s="611" t="s">
        <v>288</v>
      </c>
      <c r="DA23" s="612"/>
      <c r="DB23" s="612"/>
      <c r="DC23" s="613"/>
      <c r="DD23" s="611" t="s">
        <v>289</v>
      </c>
      <c r="DE23" s="612"/>
      <c r="DF23" s="612"/>
      <c r="DG23" s="612"/>
      <c r="DH23" s="612"/>
      <c r="DI23" s="612"/>
      <c r="DJ23" s="612"/>
      <c r="DK23" s="613"/>
      <c r="DL23" s="660" t="s">
        <v>290</v>
      </c>
      <c r="DM23" s="661"/>
      <c r="DN23" s="661"/>
      <c r="DO23" s="661"/>
      <c r="DP23" s="661"/>
      <c r="DQ23" s="661"/>
      <c r="DR23" s="661"/>
      <c r="DS23" s="661"/>
      <c r="DT23" s="661"/>
      <c r="DU23" s="661"/>
      <c r="DV23" s="662"/>
      <c r="DW23" s="611" t="s">
        <v>291</v>
      </c>
      <c r="DX23" s="612"/>
      <c r="DY23" s="612"/>
      <c r="DZ23" s="612"/>
      <c r="EA23" s="612"/>
      <c r="EB23" s="612"/>
      <c r="EC23" s="613"/>
    </row>
    <row r="24" spans="2:133" ht="11.25" customHeight="1">
      <c r="B24" s="626" t="s">
        <v>292</v>
      </c>
      <c r="C24" s="627"/>
      <c r="D24" s="627"/>
      <c r="E24" s="627"/>
      <c r="F24" s="627"/>
      <c r="G24" s="627"/>
      <c r="H24" s="627"/>
      <c r="I24" s="627"/>
      <c r="J24" s="627"/>
      <c r="K24" s="627"/>
      <c r="L24" s="627"/>
      <c r="M24" s="627"/>
      <c r="N24" s="627"/>
      <c r="O24" s="627"/>
      <c r="P24" s="627"/>
      <c r="Q24" s="628"/>
      <c r="R24" s="629">
        <v>11914242</v>
      </c>
      <c r="S24" s="630"/>
      <c r="T24" s="630"/>
      <c r="U24" s="630"/>
      <c r="V24" s="630"/>
      <c r="W24" s="630"/>
      <c r="X24" s="630"/>
      <c r="Y24" s="631"/>
      <c r="Z24" s="632">
        <v>28.4</v>
      </c>
      <c r="AA24" s="632"/>
      <c r="AB24" s="632"/>
      <c r="AC24" s="632"/>
      <c r="AD24" s="633">
        <v>11914242</v>
      </c>
      <c r="AE24" s="633"/>
      <c r="AF24" s="633"/>
      <c r="AG24" s="633"/>
      <c r="AH24" s="633"/>
      <c r="AI24" s="633"/>
      <c r="AJ24" s="633"/>
      <c r="AK24" s="633"/>
      <c r="AL24" s="634">
        <v>67.900000000000006</v>
      </c>
      <c r="AM24" s="635"/>
      <c r="AN24" s="635"/>
      <c r="AO24" s="636"/>
      <c r="AP24" s="648" t="s">
        <v>293</v>
      </c>
      <c r="AQ24" s="649"/>
      <c r="AR24" s="649"/>
      <c r="AS24" s="649"/>
      <c r="AT24" s="649"/>
      <c r="AU24" s="649"/>
      <c r="AV24" s="649"/>
      <c r="AW24" s="649"/>
      <c r="AX24" s="649"/>
      <c r="AY24" s="649"/>
      <c r="AZ24" s="649"/>
      <c r="BA24" s="649"/>
      <c r="BB24" s="649"/>
      <c r="BC24" s="649"/>
      <c r="BD24" s="649"/>
      <c r="BE24" s="649"/>
      <c r="BF24" s="650"/>
      <c r="BG24" s="629" t="s">
        <v>129</v>
      </c>
      <c r="BH24" s="630"/>
      <c r="BI24" s="630"/>
      <c r="BJ24" s="630"/>
      <c r="BK24" s="630"/>
      <c r="BL24" s="630"/>
      <c r="BM24" s="630"/>
      <c r="BN24" s="631"/>
      <c r="BO24" s="632" t="s">
        <v>129</v>
      </c>
      <c r="BP24" s="632"/>
      <c r="BQ24" s="632"/>
      <c r="BR24" s="632"/>
      <c r="BS24" s="633" t="s">
        <v>129</v>
      </c>
      <c r="BT24" s="633"/>
      <c r="BU24" s="633"/>
      <c r="BV24" s="633"/>
      <c r="BW24" s="633"/>
      <c r="BX24" s="633"/>
      <c r="BY24" s="633"/>
      <c r="BZ24" s="633"/>
      <c r="CA24" s="633"/>
      <c r="CB24" s="637"/>
      <c r="CD24" s="640" t="s">
        <v>294</v>
      </c>
      <c r="CE24" s="641"/>
      <c r="CF24" s="641"/>
      <c r="CG24" s="641"/>
      <c r="CH24" s="641"/>
      <c r="CI24" s="641"/>
      <c r="CJ24" s="641"/>
      <c r="CK24" s="641"/>
      <c r="CL24" s="641"/>
      <c r="CM24" s="641"/>
      <c r="CN24" s="641"/>
      <c r="CO24" s="641"/>
      <c r="CP24" s="641"/>
      <c r="CQ24" s="642"/>
      <c r="CR24" s="618">
        <v>20699823</v>
      </c>
      <c r="CS24" s="619"/>
      <c r="CT24" s="619"/>
      <c r="CU24" s="619"/>
      <c r="CV24" s="619"/>
      <c r="CW24" s="619"/>
      <c r="CX24" s="619"/>
      <c r="CY24" s="620"/>
      <c r="CZ24" s="623">
        <v>50.5</v>
      </c>
      <c r="DA24" s="624"/>
      <c r="DB24" s="624"/>
      <c r="DC24" s="643"/>
      <c r="DD24" s="668">
        <v>11096020</v>
      </c>
      <c r="DE24" s="619"/>
      <c r="DF24" s="619"/>
      <c r="DG24" s="619"/>
      <c r="DH24" s="619"/>
      <c r="DI24" s="619"/>
      <c r="DJ24" s="619"/>
      <c r="DK24" s="620"/>
      <c r="DL24" s="668">
        <v>10956996</v>
      </c>
      <c r="DM24" s="619"/>
      <c r="DN24" s="619"/>
      <c r="DO24" s="619"/>
      <c r="DP24" s="619"/>
      <c r="DQ24" s="619"/>
      <c r="DR24" s="619"/>
      <c r="DS24" s="619"/>
      <c r="DT24" s="619"/>
      <c r="DU24" s="619"/>
      <c r="DV24" s="620"/>
      <c r="DW24" s="623">
        <v>60.2</v>
      </c>
      <c r="DX24" s="624"/>
      <c r="DY24" s="624"/>
      <c r="DZ24" s="624"/>
      <c r="EA24" s="624"/>
      <c r="EB24" s="624"/>
      <c r="EC24" s="625"/>
    </row>
    <row r="25" spans="2:133" ht="11.25" customHeight="1">
      <c r="B25" s="626" t="s">
        <v>295</v>
      </c>
      <c r="C25" s="627"/>
      <c r="D25" s="627"/>
      <c r="E25" s="627"/>
      <c r="F25" s="627"/>
      <c r="G25" s="627"/>
      <c r="H25" s="627"/>
      <c r="I25" s="627"/>
      <c r="J25" s="627"/>
      <c r="K25" s="627"/>
      <c r="L25" s="627"/>
      <c r="M25" s="627"/>
      <c r="N25" s="627"/>
      <c r="O25" s="627"/>
      <c r="P25" s="627"/>
      <c r="Q25" s="628"/>
      <c r="R25" s="629">
        <v>1044959</v>
      </c>
      <c r="S25" s="630"/>
      <c r="T25" s="630"/>
      <c r="U25" s="630"/>
      <c r="V25" s="630"/>
      <c r="W25" s="630"/>
      <c r="X25" s="630"/>
      <c r="Y25" s="631"/>
      <c r="Z25" s="632">
        <v>2.5</v>
      </c>
      <c r="AA25" s="632"/>
      <c r="AB25" s="632"/>
      <c r="AC25" s="632"/>
      <c r="AD25" s="633" t="s">
        <v>129</v>
      </c>
      <c r="AE25" s="633"/>
      <c r="AF25" s="633"/>
      <c r="AG25" s="633"/>
      <c r="AH25" s="633"/>
      <c r="AI25" s="633"/>
      <c r="AJ25" s="633"/>
      <c r="AK25" s="633"/>
      <c r="AL25" s="634" t="s">
        <v>129</v>
      </c>
      <c r="AM25" s="635"/>
      <c r="AN25" s="635"/>
      <c r="AO25" s="636"/>
      <c r="AP25" s="648" t="s">
        <v>296</v>
      </c>
      <c r="AQ25" s="649"/>
      <c r="AR25" s="649"/>
      <c r="AS25" s="649"/>
      <c r="AT25" s="649"/>
      <c r="AU25" s="649"/>
      <c r="AV25" s="649"/>
      <c r="AW25" s="649"/>
      <c r="AX25" s="649"/>
      <c r="AY25" s="649"/>
      <c r="AZ25" s="649"/>
      <c r="BA25" s="649"/>
      <c r="BB25" s="649"/>
      <c r="BC25" s="649"/>
      <c r="BD25" s="649"/>
      <c r="BE25" s="649"/>
      <c r="BF25" s="650"/>
      <c r="BG25" s="629" t="s">
        <v>129</v>
      </c>
      <c r="BH25" s="630"/>
      <c r="BI25" s="630"/>
      <c r="BJ25" s="630"/>
      <c r="BK25" s="630"/>
      <c r="BL25" s="630"/>
      <c r="BM25" s="630"/>
      <c r="BN25" s="631"/>
      <c r="BO25" s="632" t="s">
        <v>129</v>
      </c>
      <c r="BP25" s="632"/>
      <c r="BQ25" s="632"/>
      <c r="BR25" s="632"/>
      <c r="BS25" s="633" t="s">
        <v>129</v>
      </c>
      <c r="BT25" s="633"/>
      <c r="BU25" s="633"/>
      <c r="BV25" s="633"/>
      <c r="BW25" s="633"/>
      <c r="BX25" s="633"/>
      <c r="BY25" s="633"/>
      <c r="BZ25" s="633"/>
      <c r="CA25" s="633"/>
      <c r="CB25" s="637"/>
      <c r="CD25" s="644" t="s">
        <v>297</v>
      </c>
      <c r="CE25" s="645"/>
      <c r="CF25" s="645"/>
      <c r="CG25" s="645"/>
      <c r="CH25" s="645"/>
      <c r="CI25" s="645"/>
      <c r="CJ25" s="645"/>
      <c r="CK25" s="645"/>
      <c r="CL25" s="645"/>
      <c r="CM25" s="645"/>
      <c r="CN25" s="645"/>
      <c r="CO25" s="645"/>
      <c r="CP25" s="645"/>
      <c r="CQ25" s="646"/>
      <c r="CR25" s="629">
        <v>5142642</v>
      </c>
      <c r="CS25" s="669"/>
      <c r="CT25" s="669"/>
      <c r="CU25" s="669"/>
      <c r="CV25" s="669"/>
      <c r="CW25" s="669"/>
      <c r="CX25" s="669"/>
      <c r="CY25" s="670"/>
      <c r="CZ25" s="634">
        <v>12.6</v>
      </c>
      <c r="DA25" s="663"/>
      <c r="DB25" s="663"/>
      <c r="DC25" s="671"/>
      <c r="DD25" s="638">
        <v>4580519</v>
      </c>
      <c r="DE25" s="669"/>
      <c r="DF25" s="669"/>
      <c r="DG25" s="669"/>
      <c r="DH25" s="669"/>
      <c r="DI25" s="669"/>
      <c r="DJ25" s="669"/>
      <c r="DK25" s="670"/>
      <c r="DL25" s="638">
        <v>4461175</v>
      </c>
      <c r="DM25" s="669"/>
      <c r="DN25" s="669"/>
      <c r="DO25" s="669"/>
      <c r="DP25" s="669"/>
      <c r="DQ25" s="669"/>
      <c r="DR25" s="669"/>
      <c r="DS25" s="669"/>
      <c r="DT25" s="669"/>
      <c r="DU25" s="669"/>
      <c r="DV25" s="670"/>
      <c r="DW25" s="634">
        <v>24.5</v>
      </c>
      <c r="DX25" s="663"/>
      <c r="DY25" s="663"/>
      <c r="DZ25" s="663"/>
      <c r="EA25" s="663"/>
      <c r="EB25" s="663"/>
      <c r="EC25" s="664"/>
    </row>
    <row r="26" spans="2:133" ht="11.25" customHeight="1">
      <c r="B26" s="626" t="s">
        <v>298</v>
      </c>
      <c r="C26" s="627"/>
      <c r="D26" s="627"/>
      <c r="E26" s="627"/>
      <c r="F26" s="627"/>
      <c r="G26" s="627"/>
      <c r="H26" s="627"/>
      <c r="I26" s="627"/>
      <c r="J26" s="627"/>
      <c r="K26" s="627"/>
      <c r="L26" s="627"/>
      <c r="M26" s="627"/>
      <c r="N26" s="627"/>
      <c r="O26" s="627"/>
      <c r="P26" s="627"/>
      <c r="Q26" s="628"/>
      <c r="R26" s="629" t="s">
        <v>129</v>
      </c>
      <c r="S26" s="630"/>
      <c r="T26" s="630"/>
      <c r="U26" s="630"/>
      <c r="V26" s="630"/>
      <c r="W26" s="630"/>
      <c r="X26" s="630"/>
      <c r="Y26" s="631"/>
      <c r="Z26" s="632" t="s">
        <v>129</v>
      </c>
      <c r="AA26" s="632"/>
      <c r="AB26" s="632"/>
      <c r="AC26" s="632"/>
      <c r="AD26" s="633" t="s">
        <v>129</v>
      </c>
      <c r="AE26" s="633"/>
      <c r="AF26" s="633"/>
      <c r="AG26" s="633"/>
      <c r="AH26" s="633"/>
      <c r="AI26" s="633"/>
      <c r="AJ26" s="633"/>
      <c r="AK26" s="633"/>
      <c r="AL26" s="634" t="s">
        <v>129</v>
      </c>
      <c r="AM26" s="635"/>
      <c r="AN26" s="635"/>
      <c r="AO26" s="636"/>
      <c r="AP26" s="648" t="s">
        <v>299</v>
      </c>
      <c r="AQ26" s="672"/>
      <c r="AR26" s="672"/>
      <c r="AS26" s="672"/>
      <c r="AT26" s="672"/>
      <c r="AU26" s="672"/>
      <c r="AV26" s="672"/>
      <c r="AW26" s="672"/>
      <c r="AX26" s="672"/>
      <c r="AY26" s="672"/>
      <c r="AZ26" s="672"/>
      <c r="BA26" s="672"/>
      <c r="BB26" s="672"/>
      <c r="BC26" s="672"/>
      <c r="BD26" s="672"/>
      <c r="BE26" s="672"/>
      <c r="BF26" s="650"/>
      <c r="BG26" s="629" t="s">
        <v>129</v>
      </c>
      <c r="BH26" s="630"/>
      <c r="BI26" s="630"/>
      <c r="BJ26" s="630"/>
      <c r="BK26" s="630"/>
      <c r="BL26" s="630"/>
      <c r="BM26" s="630"/>
      <c r="BN26" s="631"/>
      <c r="BO26" s="632" t="s">
        <v>129</v>
      </c>
      <c r="BP26" s="632"/>
      <c r="BQ26" s="632"/>
      <c r="BR26" s="632"/>
      <c r="BS26" s="633" t="s">
        <v>129</v>
      </c>
      <c r="BT26" s="633"/>
      <c r="BU26" s="633"/>
      <c r="BV26" s="633"/>
      <c r="BW26" s="633"/>
      <c r="BX26" s="633"/>
      <c r="BY26" s="633"/>
      <c r="BZ26" s="633"/>
      <c r="CA26" s="633"/>
      <c r="CB26" s="637"/>
      <c r="CD26" s="644" t="s">
        <v>300</v>
      </c>
      <c r="CE26" s="645"/>
      <c r="CF26" s="645"/>
      <c r="CG26" s="645"/>
      <c r="CH26" s="645"/>
      <c r="CI26" s="645"/>
      <c r="CJ26" s="645"/>
      <c r="CK26" s="645"/>
      <c r="CL26" s="645"/>
      <c r="CM26" s="645"/>
      <c r="CN26" s="645"/>
      <c r="CO26" s="645"/>
      <c r="CP26" s="645"/>
      <c r="CQ26" s="646"/>
      <c r="CR26" s="629">
        <v>2890033</v>
      </c>
      <c r="CS26" s="630"/>
      <c r="CT26" s="630"/>
      <c r="CU26" s="630"/>
      <c r="CV26" s="630"/>
      <c r="CW26" s="630"/>
      <c r="CX26" s="630"/>
      <c r="CY26" s="631"/>
      <c r="CZ26" s="634">
        <v>7.1</v>
      </c>
      <c r="DA26" s="663"/>
      <c r="DB26" s="663"/>
      <c r="DC26" s="671"/>
      <c r="DD26" s="638">
        <v>2626556</v>
      </c>
      <c r="DE26" s="630"/>
      <c r="DF26" s="630"/>
      <c r="DG26" s="630"/>
      <c r="DH26" s="630"/>
      <c r="DI26" s="630"/>
      <c r="DJ26" s="630"/>
      <c r="DK26" s="631"/>
      <c r="DL26" s="638" t="s">
        <v>129</v>
      </c>
      <c r="DM26" s="630"/>
      <c r="DN26" s="630"/>
      <c r="DO26" s="630"/>
      <c r="DP26" s="630"/>
      <c r="DQ26" s="630"/>
      <c r="DR26" s="630"/>
      <c r="DS26" s="630"/>
      <c r="DT26" s="630"/>
      <c r="DU26" s="630"/>
      <c r="DV26" s="631"/>
      <c r="DW26" s="634" t="s">
        <v>129</v>
      </c>
      <c r="DX26" s="663"/>
      <c r="DY26" s="663"/>
      <c r="DZ26" s="663"/>
      <c r="EA26" s="663"/>
      <c r="EB26" s="663"/>
      <c r="EC26" s="664"/>
    </row>
    <row r="27" spans="2:133" ht="11.25" customHeight="1">
      <c r="B27" s="626" t="s">
        <v>301</v>
      </c>
      <c r="C27" s="627"/>
      <c r="D27" s="627"/>
      <c r="E27" s="627"/>
      <c r="F27" s="627"/>
      <c r="G27" s="627"/>
      <c r="H27" s="627"/>
      <c r="I27" s="627"/>
      <c r="J27" s="627"/>
      <c r="K27" s="627"/>
      <c r="L27" s="627"/>
      <c r="M27" s="627"/>
      <c r="N27" s="627"/>
      <c r="O27" s="627"/>
      <c r="P27" s="627"/>
      <c r="Q27" s="628"/>
      <c r="R27" s="629">
        <v>18488520</v>
      </c>
      <c r="S27" s="630"/>
      <c r="T27" s="630"/>
      <c r="U27" s="630"/>
      <c r="V27" s="630"/>
      <c r="W27" s="630"/>
      <c r="X27" s="630"/>
      <c r="Y27" s="631"/>
      <c r="Z27" s="632">
        <v>44.1</v>
      </c>
      <c r="AA27" s="632"/>
      <c r="AB27" s="632"/>
      <c r="AC27" s="632"/>
      <c r="AD27" s="633">
        <v>17443561</v>
      </c>
      <c r="AE27" s="633"/>
      <c r="AF27" s="633"/>
      <c r="AG27" s="633"/>
      <c r="AH27" s="633"/>
      <c r="AI27" s="633"/>
      <c r="AJ27" s="633"/>
      <c r="AK27" s="633"/>
      <c r="AL27" s="634">
        <v>99.300003051757813</v>
      </c>
      <c r="AM27" s="635"/>
      <c r="AN27" s="635"/>
      <c r="AO27" s="636"/>
      <c r="AP27" s="626" t="s">
        <v>302</v>
      </c>
      <c r="AQ27" s="627"/>
      <c r="AR27" s="627"/>
      <c r="AS27" s="627"/>
      <c r="AT27" s="627"/>
      <c r="AU27" s="627"/>
      <c r="AV27" s="627"/>
      <c r="AW27" s="627"/>
      <c r="AX27" s="627"/>
      <c r="AY27" s="627"/>
      <c r="AZ27" s="627"/>
      <c r="BA27" s="627"/>
      <c r="BB27" s="627"/>
      <c r="BC27" s="627"/>
      <c r="BD27" s="627"/>
      <c r="BE27" s="627"/>
      <c r="BF27" s="628"/>
      <c r="BG27" s="629">
        <v>4133431</v>
      </c>
      <c r="BH27" s="630"/>
      <c r="BI27" s="630"/>
      <c r="BJ27" s="630"/>
      <c r="BK27" s="630"/>
      <c r="BL27" s="630"/>
      <c r="BM27" s="630"/>
      <c r="BN27" s="631"/>
      <c r="BO27" s="632">
        <v>100</v>
      </c>
      <c r="BP27" s="632"/>
      <c r="BQ27" s="632"/>
      <c r="BR27" s="632"/>
      <c r="BS27" s="633">
        <v>41079</v>
      </c>
      <c r="BT27" s="633"/>
      <c r="BU27" s="633"/>
      <c r="BV27" s="633"/>
      <c r="BW27" s="633"/>
      <c r="BX27" s="633"/>
      <c r="BY27" s="633"/>
      <c r="BZ27" s="633"/>
      <c r="CA27" s="633"/>
      <c r="CB27" s="637"/>
      <c r="CD27" s="644" t="s">
        <v>303</v>
      </c>
      <c r="CE27" s="645"/>
      <c r="CF27" s="645"/>
      <c r="CG27" s="645"/>
      <c r="CH27" s="645"/>
      <c r="CI27" s="645"/>
      <c r="CJ27" s="645"/>
      <c r="CK27" s="645"/>
      <c r="CL27" s="645"/>
      <c r="CM27" s="645"/>
      <c r="CN27" s="645"/>
      <c r="CO27" s="645"/>
      <c r="CP27" s="645"/>
      <c r="CQ27" s="646"/>
      <c r="CR27" s="629">
        <v>11231640</v>
      </c>
      <c r="CS27" s="669"/>
      <c r="CT27" s="669"/>
      <c r="CU27" s="669"/>
      <c r="CV27" s="669"/>
      <c r="CW27" s="669"/>
      <c r="CX27" s="669"/>
      <c r="CY27" s="670"/>
      <c r="CZ27" s="634">
        <v>27.4</v>
      </c>
      <c r="DA27" s="663"/>
      <c r="DB27" s="663"/>
      <c r="DC27" s="671"/>
      <c r="DD27" s="638">
        <v>2450422</v>
      </c>
      <c r="DE27" s="669"/>
      <c r="DF27" s="669"/>
      <c r="DG27" s="669"/>
      <c r="DH27" s="669"/>
      <c r="DI27" s="669"/>
      <c r="DJ27" s="669"/>
      <c r="DK27" s="670"/>
      <c r="DL27" s="638">
        <v>2430742</v>
      </c>
      <c r="DM27" s="669"/>
      <c r="DN27" s="669"/>
      <c r="DO27" s="669"/>
      <c r="DP27" s="669"/>
      <c r="DQ27" s="669"/>
      <c r="DR27" s="669"/>
      <c r="DS27" s="669"/>
      <c r="DT27" s="669"/>
      <c r="DU27" s="669"/>
      <c r="DV27" s="670"/>
      <c r="DW27" s="634">
        <v>13.4</v>
      </c>
      <c r="DX27" s="663"/>
      <c r="DY27" s="663"/>
      <c r="DZ27" s="663"/>
      <c r="EA27" s="663"/>
      <c r="EB27" s="663"/>
      <c r="EC27" s="664"/>
    </row>
    <row r="28" spans="2:133" ht="11.25" customHeight="1">
      <c r="B28" s="626" t="s">
        <v>304</v>
      </c>
      <c r="C28" s="627"/>
      <c r="D28" s="627"/>
      <c r="E28" s="627"/>
      <c r="F28" s="627"/>
      <c r="G28" s="627"/>
      <c r="H28" s="627"/>
      <c r="I28" s="627"/>
      <c r="J28" s="627"/>
      <c r="K28" s="627"/>
      <c r="L28" s="627"/>
      <c r="M28" s="627"/>
      <c r="N28" s="627"/>
      <c r="O28" s="627"/>
      <c r="P28" s="627"/>
      <c r="Q28" s="628"/>
      <c r="R28" s="629">
        <v>4270</v>
      </c>
      <c r="S28" s="630"/>
      <c r="T28" s="630"/>
      <c r="U28" s="630"/>
      <c r="V28" s="630"/>
      <c r="W28" s="630"/>
      <c r="X28" s="630"/>
      <c r="Y28" s="631"/>
      <c r="Z28" s="632">
        <v>0</v>
      </c>
      <c r="AA28" s="632"/>
      <c r="AB28" s="632"/>
      <c r="AC28" s="632"/>
      <c r="AD28" s="633">
        <v>4270</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305</v>
      </c>
      <c r="CE28" s="645"/>
      <c r="CF28" s="645"/>
      <c r="CG28" s="645"/>
      <c r="CH28" s="645"/>
      <c r="CI28" s="645"/>
      <c r="CJ28" s="645"/>
      <c r="CK28" s="645"/>
      <c r="CL28" s="645"/>
      <c r="CM28" s="645"/>
      <c r="CN28" s="645"/>
      <c r="CO28" s="645"/>
      <c r="CP28" s="645"/>
      <c r="CQ28" s="646"/>
      <c r="CR28" s="629">
        <v>4325541</v>
      </c>
      <c r="CS28" s="630"/>
      <c r="CT28" s="630"/>
      <c r="CU28" s="630"/>
      <c r="CV28" s="630"/>
      <c r="CW28" s="630"/>
      <c r="CX28" s="630"/>
      <c r="CY28" s="631"/>
      <c r="CZ28" s="634">
        <v>10.6</v>
      </c>
      <c r="DA28" s="663"/>
      <c r="DB28" s="663"/>
      <c r="DC28" s="671"/>
      <c r="DD28" s="638">
        <v>4065079</v>
      </c>
      <c r="DE28" s="630"/>
      <c r="DF28" s="630"/>
      <c r="DG28" s="630"/>
      <c r="DH28" s="630"/>
      <c r="DI28" s="630"/>
      <c r="DJ28" s="630"/>
      <c r="DK28" s="631"/>
      <c r="DL28" s="638">
        <v>4065079</v>
      </c>
      <c r="DM28" s="630"/>
      <c r="DN28" s="630"/>
      <c r="DO28" s="630"/>
      <c r="DP28" s="630"/>
      <c r="DQ28" s="630"/>
      <c r="DR28" s="630"/>
      <c r="DS28" s="630"/>
      <c r="DT28" s="630"/>
      <c r="DU28" s="630"/>
      <c r="DV28" s="631"/>
      <c r="DW28" s="634">
        <v>22.3</v>
      </c>
      <c r="DX28" s="663"/>
      <c r="DY28" s="663"/>
      <c r="DZ28" s="663"/>
      <c r="EA28" s="663"/>
      <c r="EB28" s="663"/>
      <c r="EC28" s="664"/>
    </row>
    <row r="29" spans="2:133" ht="11.25" customHeight="1">
      <c r="B29" s="626" t="s">
        <v>306</v>
      </c>
      <c r="C29" s="627"/>
      <c r="D29" s="627"/>
      <c r="E29" s="627"/>
      <c r="F29" s="627"/>
      <c r="G29" s="627"/>
      <c r="H29" s="627"/>
      <c r="I29" s="627"/>
      <c r="J29" s="627"/>
      <c r="K29" s="627"/>
      <c r="L29" s="627"/>
      <c r="M29" s="627"/>
      <c r="N29" s="627"/>
      <c r="O29" s="627"/>
      <c r="P29" s="627"/>
      <c r="Q29" s="628"/>
      <c r="R29" s="629">
        <v>149372</v>
      </c>
      <c r="S29" s="630"/>
      <c r="T29" s="630"/>
      <c r="U29" s="630"/>
      <c r="V29" s="630"/>
      <c r="W29" s="630"/>
      <c r="X29" s="630"/>
      <c r="Y29" s="631"/>
      <c r="Z29" s="632">
        <v>0.4</v>
      </c>
      <c r="AA29" s="632"/>
      <c r="AB29" s="632"/>
      <c r="AC29" s="632"/>
      <c r="AD29" s="633" t="s">
        <v>129</v>
      </c>
      <c r="AE29" s="633"/>
      <c r="AF29" s="633"/>
      <c r="AG29" s="633"/>
      <c r="AH29" s="633"/>
      <c r="AI29" s="633"/>
      <c r="AJ29" s="633"/>
      <c r="AK29" s="633"/>
      <c r="AL29" s="634" t="s">
        <v>129</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307</v>
      </c>
      <c r="CE29" s="679"/>
      <c r="CF29" s="644" t="s">
        <v>70</v>
      </c>
      <c r="CG29" s="645"/>
      <c r="CH29" s="645"/>
      <c r="CI29" s="645"/>
      <c r="CJ29" s="645"/>
      <c r="CK29" s="645"/>
      <c r="CL29" s="645"/>
      <c r="CM29" s="645"/>
      <c r="CN29" s="645"/>
      <c r="CO29" s="645"/>
      <c r="CP29" s="645"/>
      <c r="CQ29" s="646"/>
      <c r="CR29" s="629">
        <v>4324728</v>
      </c>
      <c r="CS29" s="669"/>
      <c r="CT29" s="669"/>
      <c r="CU29" s="669"/>
      <c r="CV29" s="669"/>
      <c r="CW29" s="669"/>
      <c r="CX29" s="669"/>
      <c r="CY29" s="670"/>
      <c r="CZ29" s="634">
        <v>10.6</v>
      </c>
      <c r="DA29" s="663"/>
      <c r="DB29" s="663"/>
      <c r="DC29" s="671"/>
      <c r="DD29" s="638">
        <v>4064266</v>
      </c>
      <c r="DE29" s="669"/>
      <c r="DF29" s="669"/>
      <c r="DG29" s="669"/>
      <c r="DH29" s="669"/>
      <c r="DI29" s="669"/>
      <c r="DJ29" s="669"/>
      <c r="DK29" s="670"/>
      <c r="DL29" s="638">
        <v>4064266</v>
      </c>
      <c r="DM29" s="669"/>
      <c r="DN29" s="669"/>
      <c r="DO29" s="669"/>
      <c r="DP29" s="669"/>
      <c r="DQ29" s="669"/>
      <c r="DR29" s="669"/>
      <c r="DS29" s="669"/>
      <c r="DT29" s="669"/>
      <c r="DU29" s="669"/>
      <c r="DV29" s="670"/>
      <c r="DW29" s="634">
        <v>22.3</v>
      </c>
      <c r="DX29" s="663"/>
      <c r="DY29" s="663"/>
      <c r="DZ29" s="663"/>
      <c r="EA29" s="663"/>
      <c r="EB29" s="663"/>
      <c r="EC29" s="664"/>
    </row>
    <row r="30" spans="2:133" ht="11.25" customHeight="1">
      <c r="B30" s="626" t="s">
        <v>308</v>
      </c>
      <c r="C30" s="627"/>
      <c r="D30" s="627"/>
      <c r="E30" s="627"/>
      <c r="F30" s="627"/>
      <c r="G30" s="627"/>
      <c r="H30" s="627"/>
      <c r="I30" s="627"/>
      <c r="J30" s="627"/>
      <c r="K30" s="627"/>
      <c r="L30" s="627"/>
      <c r="M30" s="627"/>
      <c r="N30" s="627"/>
      <c r="O30" s="627"/>
      <c r="P30" s="627"/>
      <c r="Q30" s="628"/>
      <c r="R30" s="629">
        <v>481793</v>
      </c>
      <c r="S30" s="630"/>
      <c r="T30" s="630"/>
      <c r="U30" s="630"/>
      <c r="V30" s="630"/>
      <c r="W30" s="630"/>
      <c r="X30" s="630"/>
      <c r="Y30" s="631"/>
      <c r="Z30" s="632">
        <v>1.1000000000000001</v>
      </c>
      <c r="AA30" s="632"/>
      <c r="AB30" s="632"/>
      <c r="AC30" s="632"/>
      <c r="AD30" s="633">
        <v>31729</v>
      </c>
      <c r="AE30" s="633"/>
      <c r="AF30" s="633"/>
      <c r="AG30" s="633"/>
      <c r="AH30" s="633"/>
      <c r="AI30" s="633"/>
      <c r="AJ30" s="633"/>
      <c r="AK30" s="633"/>
      <c r="AL30" s="634">
        <v>0.2</v>
      </c>
      <c r="AM30" s="635"/>
      <c r="AN30" s="635"/>
      <c r="AO30" s="636"/>
      <c r="AP30" s="608" t="s">
        <v>225</v>
      </c>
      <c r="AQ30" s="609"/>
      <c r="AR30" s="609"/>
      <c r="AS30" s="609"/>
      <c r="AT30" s="609"/>
      <c r="AU30" s="609"/>
      <c r="AV30" s="609"/>
      <c r="AW30" s="609"/>
      <c r="AX30" s="609"/>
      <c r="AY30" s="609"/>
      <c r="AZ30" s="609"/>
      <c r="BA30" s="609"/>
      <c r="BB30" s="609"/>
      <c r="BC30" s="609"/>
      <c r="BD30" s="609"/>
      <c r="BE30" s="609"/>
      <c r="BF30" s="610"/>
      <c r="BG30" s="608" t="s">
        <v>309</v>
      </c>
      <c r="BH30" s="676"/>
      <c r="BI30" s="676"/>
      <c r="BJ30" s="676"/>
      <c r="BK30" s="676"/>
      <c r="BL30" s="676"/>
      <c r="BM30" s="676"/>
      <c r="BN30" s="676"/>
      <c r="BO30" s="676"/>
      <c r="BP30" s="676"/>
      <c r="BQ30" s="677"/>
      <c r="BR30" s="608" t="s">
        <v>310</v>
      </c>
      <c r="BS30" s="676"/>
      <c r="BT30" s="676"/>
      <c r="BU30" s="676"/>
      <c r="BV30" s="676"/>
      <c r="BW30" s="676"/>
      <c r="BX30" s="676"/>
      <c r="BY30" s="676"/>
      <c r="BZ30" s="676"/>
      <c r="CA30" s="676"/>
      <c r="CB30" s="677"/>
      <c r="CD30" s="680"/>
      <c r="CE30" s="681"/>
      <c r="CF30" s="644" t="s">
        <v>311</v>
      </c>
      <c r="CG30" s="645"/>
      <c r="CH30" s="645"/>
      <c r="CI30" s="645"/>
      <c r="CJ30" s="645"/>
      <c r="CK30" s="645"/>
      <c r="CL30" s="645"/>
      <c r="CM30" s="645"/>
      <c r="CN30" s="645"/>
      <c r="CO30" s="645"/>
      <c r="CP30" s="645"/>
      <c r="CQ30" s="646"/>
      <c r="CR30" s="629">
        <v>4176236</v>
      </c>
      <c r="CS30" s="630"/>
      <c r="CT30" s="630"/>
      <c r="CU30" s="630"/>
      <c r="CV30" s="630"/>
      <c r="CW30" s="630"/>
      <c r="CX30" s="630"/>
      <c r="CY30" s="631"/>
      <c r="CZ30" s="634">
        <v>10.199999999999999</v>
      </c>
      <c r="DA30" s="663"/>
      <c r="DB30" s="663"/>
      <c r="DC30" s="671"/>
      <c r="DD30" s="638">
        <v>3920074</v>
      </c>
      <c r="DE30" s="630"/>
      <c r="DF30" s="630"/>
      <c r="DG30" s="630"/>
      <c r="DH30" s="630"/>
      <c r="DI30" s="630"/>
      <c r="DJ30" s="630"/>
      <c r="DK30" s="631"/>
      <c r="DL30" s="638">
        <v>3920074</v>
      </c>
      <c r="DM30" s="630"/>
      <c r="DN30" s="630"/>
      <c r="DO30" s="630"/>
      <c r="DP30" s="630"/>
      <c r="DQ30" s="630"/>
      <c r="DR30" s="630"/>
      <c r="DS30" s="630"/>
      <c r="DT30" s="630"/>
      <c r="DU30" s="630"/>
      <c r="DV30" s="631"/>
      <c r="DW30" s="634">
        <v>21.5</v>
      </c>
      <c r="DX30" s="663"/>
      <c r="DY30" s="663"/>
      <c r="DZ30" s="663"/>
      <c r="EA30" s="663"/>
      <c r="EB30" s="663"/>
      <c r="EC30" s="664"/>
    </row>
    <row r="31" spans="2:133" ht="11.25" customHeight="1">
      <c r="B31" s="626" t="s">
        <v>312</v>
      </c>
      <c r="C31" s="627"/>
      <c r="D31" s="627"/>
      <c r="E31" s="627"/>
      <c r="F31" s="627"/>
      <c r="G31" s="627"/>
      <c r="H31" s="627"/>
      <c r="I31" s="627"/>
      <c r="J31" s="627"/>
      <c r="K31" s="627"/>
      <c r="L31" s="627"/>
      <c r="M31" s="627"/>
      <c r="N31" s="627"/>
      <c r="O31" s="627"/>
      <c r="P31" s="627"/>
      <c r="Q31" s="628"/>
      <c r="R31" s="629">
        <v>31157</v>
      </c>
      <c r="S31" s="630"/>
      <c r="T31" s="630"/>
      <c r="U31" s="630"/>
      <c r="V31" s="630"/>
      <c r="W31" s="630"/>
      <c r="X31" s="630"/>
      <c r="Y31" s="631"/>
      <c r="Z31" s="632">
        <v>0.1</v>
      </c>
      <c r="AA31" s="632"/>
      <c r="AB31" s="632"/>
      <c r="AC31" s="632"/>
      <c r="AD31" s="633" t="s">
        <v>129</v>
      </c>
      <c r="AE31" s="633"/>
      <c r="AF31" s="633"/>
      <c r="AG31" s="633"/>
      <c r="AH31" s="633"/>
      <c r="AI31" s="633"/>
      <c r="AJ31" s="633"/>
      <c r="AK31" s="633"/>
      <c r="AL31" s="634" t="s">
        <v>129</v>
      </c>
      <c r="AM31" s="635"/>
      <c r="AN31" s="635"/>
      <c r="AO31" s="636"/>
      <c r="AP31" s="689" t="s">
        <v>313</v>
      </c>
      <c r="AQ31" s="690"/>
      <c r="AR31" s="690"/>
      <c r="AS31" s="690"/>
      <c r="AT31" s="695" t="s">
        <v>314</v>
      </c>
      <c r="AU31" s="366"/>
      <c r="AV31" s="366"/>
      <c r="AW31" s="366"/>
      <c r="AX31" s="615" t="s">
        <v>191</v>
      </c>
      <c r="AY31" s="616"/>
      <c r="AZ31" s="616"/>
      <c r="BA31" s="616"/>
      <c r="BB31" s="616"/>
      <c r="BC31" s="616"/>
      <c r="BD31" s="616"/>
      <c r="BE31" s="616"/>
      <c r="BF31" s="617"/>
      <c r="BG31" s="688">
        <v>99.4</v>
      </c>
      <c r="BH31" s="684"/>
      <c r="BI31" s="684"/>
      <c r="BJ31" s="684"/>
      <c r="BK31" s="684"/>
      <c r="BL31" s="684"/>
      <c r="BM31" s="624">
        <v>97.1</v>
      </c>
      <c r="BN31" s="684"/>
      <c r="BO31" s="684"/>
      <c r="BP31" s="684"/>
      <c r="BQ31" s="685"/>
      <c r="BR31" s="688">
        <v>99.4</v>
      </c>
      <c r="BS31" s="684"/>
      <c r="BT31" s="684"/>
      <c r="BU31" s="684"/>
      <c r="BV31" s="684"/>
      <c r="BW31" s="684"/>
      <c r="BX31" s="624">
        <v>96.9</v>
      </c>
      <c r="BY31" s="684"/>
      <c r="BZ31" s="684"/>
      <c r="CA31" s="684"/>
      <c r="CB31" s="685"/>
      <c r="CD31" s="680"/>
      <c r="CE31" s="681"/>
      <c r="CF31" s="644" t="s">
        <v>315</v>
      </c>
      <c r="CG31" s="645"/>
      <c r="CH31" s="645"/>
      <c r="CI31" s="645"/>
      <c r="CJ31" s="645"/>
      <c r="CK31" s="645"/>
      <c r="CL31" s="645"/>
      <c r="CM31" s="645"/>
      <c r="CN31" s="645"/>
      <c r="CO31" s="645"/>
      <c r="CP31" s="645"/>
      <c r="CQ31" s="646"/>
      <c r="CR31" s="629">
        <v>148492</v>
      </c>
      <c r="CS31" s="669"/>
      <c r="CT31" s="669"/>
      <c r="CU31" s="669"/>
      <c r="CV31" s="669"/>
      <c r="CW31" s="669"/>
      <c r="CX31" s="669"/>
      <c r="CY31" s="670"/>
      <c r="CZ31" s="634">
        <v>0.4</v>
      </c>
      <c r="DA31" s="663"/>
      <c r="DB31" s="663"/>
      <c r="DC31" s="671"/>
      <c r="DD31" s="638">
        <v>144192</v>
      </c>
      <c r="DE31" s="669"/>
      <c r="DF31" s="669"/>
      <c r="DG31" s="669"/>
      <c r="DH31" s="669"/>
      <c r="DI31" s="669"/>
      <c r="DJ31" s="669"/>
      <c r="DK31" s="670"/>
      <c r="DL31" s="638">
        <v>144192</v>
      </c>
      <c r="DM31" s="669"/>
      <c r="DN31" s="669"/>
      <c r="DO31" s="669"/>
      <c r="DP31" s="669"/>
      <c r="DQ31" s="669"/>
      <c r="DR31" s="669"/>
      <c r="DS31" s="669"/>
      <c r="DT31" s="669"/>
      <c r="DU31" s="669"/>
      <c r="DV31" s="670"/>
      <c r="DW31" s="634">
        <v>0.8</v>
      </c>
      <c r="DX31" s="663"/>
      <c r="DY31" s="663"/>
      <c r="DZ31" s="663"/>
      <c r="EA31" s="663"/>
      <c r="EB31" s="663"/>
      <c r="EC31" s="664"/>
    </row>
    <row r="32" spans="2:133" ht="11.25" customHeight="1">
      <c r="B32" s="626" t="s">
        <v>316</v>
      </c>
      <c r="C32" s="627"/>
      <c r="D32" s="627"/>
      <c r="E32" s="627"/>
      <c r="F32" s="627"/>
      <c r="G32" s="627"/>
      <c r="H32" s="627"/>
      <c r="I32" s="627"/>
      <c r="J32" s="627"/>
      <c r="K32" s="627"/>
      <c r="L32" s="627"/>
      <c r="M32" s="627"/>
      <c r="N32" s="627"/>
      <c r="O32" s="627"/>
      <c r="P32" s="627"/>
      <c r="Q32" s="628"/>
      <c r="R32" s="629">
        <v>9990800</v>
      </c>
      <c r="S32" s="630"/>
      <c r="T32" s="630"/>
      <c r="U32" s="630"/>
      <c r="V32" s="630"/>
      <c r="W32" s="630"/>
      <c r="X32" s="630"/>
      <c r="Y32" s="631"/>
      <c r="Z32" s="632">
        <v>23.8</v>
      </c>
      <c r="AA32" s="632"/>
      <c r="AB32" s="632"/>
      <c r="AC32" s="632"/>
      <c r="AD32" s="633" t="s">
        <v>129</v>
      </c>
      <c r="AE32" s="633"/>
      <c r="AF32" s="633"/>
      <c r="AG32" s="633"/>
      <c r="AH32" s="633"/>
      <c r="AI32" s="633"/>
      <c r="AJ32" s="633"/>
      <c r="AK32" s="633"/>
      <c r="AL32" s="634" t="s">
        <v>129</v>
      </c>
      <c r="AM32" s="635"/>
      <c r="AN32" s="635"/>
      <c r="AO32" s="636"/>
      <c r="AP32" s="691"/>
      <c r="AQ32" s="692"/>
      <c r="AR32" s="692"/>
      <c r="AS32" s="692"/>
      <c r="AT32" s="696"/>
      <c r="AU32" s="362" t="s">
        <v>317</v>
      </c>
      <c r="AV32" s="362"/>
      <c r="AW32" s="362"/>
      <c r="AX32" s="626" t="s">
        <v>318</v>
      </c>
      <c r="AY32" s="627"/>
      <c r="AZ32" s="627"/>
      <c r="BA32" s="627"/>
      <c r="BB32" s="627"/>
      <c r="BC32" s="627"/>
      <c r="BD32" s="627"/>
      <c r="BE32" s="627"/>
      <c r="BF32" s="628"/>
      <c r="BG32" s="698">
        <v>99.4</v>
      </c>
      <c r="BH32" s="669"/>
      <c r="BI32" s="669"/>
      <c r="BJ32" s="669"/>
      <c r="BK32" s="669"/>
      <c r="BL32" s="669"/>
      <c r="BM32" s="635">
        <v>98.1</v>
      </c>
      <c r="BN32" s="686"/>
      <c r="BO32" s="686"/>
      <c r="BP32" s="686"/>
      <c r="BQ32" s="687"/>
      <c r="BR32" s="698">
        <v>99.4</v>
      </c>
      <c r="BS32" s="669"/>
      <c r="BT32" s="669"/>
      <c r="BU32" s="669"/>
      <c r="BV32" s="669"/>
      <c r="BW32" s="669"/>
      <c r="BX32" s="635">
        <v>98</v>
      </c>
      <c r="BY32" s="686"/>
      <c r="BZ32" s="686"/>
      <c r="CA32" s="686"/>
      <c r="CB32" s="687"/>
      <c r="CD32" s="682"/>
      <c r="CE32" s="683"/>
      <c r="CF32" s="644" t="s">
        <v>319</v>
      </c>
      <c r="CG32" s="645"/>
      <c r="CH32" s="645"/>
      <c r="CI32" s="645"/>
      <c r="CJ32" s="645"/>
      <c r="CK32" s="645"/>
      <c r="CL32" s="645"/>
      <c r="CM32" s="645"/>
      <c r="CN32" s="645"/>
      <c r="CO32" s="645"/>
      <c r="CP32" s="645"/>
      <c r="CQ32" s="646"/>
      <c r="CR32" s="629">
        <v>813</v>
      </c>
      <c r="CS32" s="630"/>
      <c r="CT32" s="630"/>
      <c r="CU32" s="630"/>
      <c r="CV32" s="630"/>
      <c r="CW32" s="630"/>
      <c r="CX32" s="630"/>
      <c r="CY32" s="631"/>
      <c r="CZ32" s="634">
        <v>0</v>
      </c>
      <c r="DA32" s="663"/>
      <c r="DB32" s="663"/>
      <c r="DC32" s="671"/>
      <c r="DD32" s="638">
        <v>813</v>
      </c>
      <c r="DE32" s="630"/>
      <c r="DF32" s="630"/>
      <c r="DG32" s="630"/>
      <c r="DH32" s="630"/>
      <c r="DI32" s="630"/>
      <c r="DJ32" s="630"/>
      <c r="DK32" s="631"/>
      <c r="DL32" s="638">
        <v>813</v>
      </c>
      <c r="DM32" s="630"/>
      <c r="DN32" s="630"/>
      <c r="DO32" s="630"/>
      <c r="DP32" s="630"/>
      <c r="DQ32" s="630"/>
      <c r="DR32" s="630"/>
      <c r="DS32" s="630"/>
      <c r="DT32" s="630"/>
      <c r="DU32" s="630"/>
      <c r="DV32" s="631"/>
      <c r="DW32" s="634">
        <v>0</v>
      </c>
      <c r="DX32" s="663"/>
      <c r="DY32" s="663"/>
      <c r="DZ32" s="663"/>
      <c r="EA32" s="663"/>
      <c r="EB32" s="663"/>
      <c r="EC32" s="664"/>
    </row>
    <row r="33" spans="2:133" ht="11.25" customHeight="1">
      <c r="B33" s="665" t="s">
        <v>320</v>
      </c>
      <c r="C33" s="666"/>
      <c r="D33" s="666"/>
      <c r="E33" s="666"/>
      <c r="F33" s="666"/>
      <c r="G33" s="666"/>
      <c r="H33" s="666"/>
      <c r="I33" s="666"/>
      <c r="J33" s="666"/>
      <c r="K33" s="666"/>
      <c r="L33" s="666"/>
      <c r="M33" s="666"/>
      <c r="N33" s="666"/>
      <c r="O33" s="666"/>
      <c r="P33" s="666"/>
      <c r="Q33" s="667"/>
      <c r="R33" s="629" t="s">
        <v>129</v>
      </c>
      <c r="S33" s="630"/>
      <c r="T33" s="630"/>
      <c r="U33" s="630"/>
      <c r="V33" s="630"/>
      <c r="W33" s="630"/>
      <c r="X33" s="630"/>
      <c r="Y33" s="631"/>
      <c r="Z33" s="632" t="s">
        <v>129</v>
      </c>
      <c r="AA33" s="632"/>
      <c r="AB33" s="632"/>
      <c r="AC33" s="632"/>
      <c r="AD33" s="633" t="s">
        <v>129</v>
      </c>
      <c r="AE33" s="633"/>
      <c r="AF33" s="633"/>
      <c r="AG33" s="633"/>
      <c r="AH33" s="633"/>
      <c r="AI33" s="633"/>
      <c r="AJ33" s="633"/>
      <c r="AK33" s="633"/>
      <c r="AL33" s="634" t="s">
        <v>129</v>
      </c>
      <c r="AM33" s="635"/>
      <c r="AN33" s="635"/>
      <c r="AO33" s="636"/>
      <c r="AP33" s="693"/>
      <c r="AQ33" s="694"/>
      <c r="AR33" s="694"/>
      <c r="AS33" s="694"/>
      <c r="AT33" s="697"/>
      <c r="AU33" s="360"/>
      <c r="AV33" s="360"/>
      <c r="AW33" s="360"/>
      <c r="AX33" s="673" t="s">
        <v>321</v>
      </c>
      <c r="AY33" s="674"/>
      <c r="AZ33" s="674"/>
      <c r="BA33" s="674"/>
      <c r="BB33" s="674"/>
      <c r="BC33" s="674"/>
      <c r="BD33" s="674"/>
      <c r="BE33" s="674"/>
      <c r="BF33" s="675"/>
      <c r="BG33" s="699">
        <v>99.3</v>
      </c>
      <c r="BH33" s="700"/>
      <c r="BI33" s="700"/>
      <c r="BJ33" s="700"/>
      <c r="BK33" s="700"/>
      <c r="BL33" s="700"/>
      <c r="BM33" s="701">
        <v>94.9</v>
      </c>
      <c r="BN33" s="700"/>
      <c r="BO33" s="700"/>
      <c r="BP33" s="700"/>
      <c r="BQ33" s="702"/>
      <c r="BR33" s="699">
        <v>99.1</v>
      </c>
      <c r="BS33" s="700"/>
      <c r="BT33" s="700"/>
      <c r="BU33" s="700"/>
      <c r="BV33" s="700"/>
      <c r="BW33" s="700"/>
      <c r="BX33" s="701">
        <v>94.9</v>
      </c>
      <c r="BY33" s="700"/>
      <c r="BZ33" s="700"/>
      <c r="CA33" s="700"/>
      <c r="CB33" s="702"/>
      <c r="CD33" s="644" t="s">
        <v>322</v>
      </c>
      <c r="CE33" s="645"/>
      <c r="CF33" s="645"/>
      <c r="CG33" s="645"/>
      <c r="CH33" s="645"/>
      <c r="CI33" s="645"/>
      <c r="CJ33" s="645"/>
      <c r="CK33" s="645"/>
      <c r="CL33" s="645"/>
      <c r="CM33" s="645"/>
      <c r="CN33" s="645"/>
      <c r="CO33" s="645"/>
      <c r="CP33" s="645"/>
      <c r="CQ33" s="646"/>
      <c r="CR33" s="629">
        <v>14701548</v>
      </c>
      <c r="CS33" s="669"/>
      <c r="CT33" s="669"/>
      <c r="CU33" s="669"/>
      <c r="CV33" s="669"/>
      <c r="CW33" s="669"/>
      <c r="CX33" s="669"/>
      <c r="CY33" s="670"/>
      <c r="CZ33" s="634">
        <v>35.9</v>
      </c>
      <c r="DA33" s="663"/>
      <c r="DB33" s="663"/>
      <c r="DC33" s="671"/>
      <c r="DD33" s="638">
        <v>10405471</v>
      </c>
      <c r="DE33" s="669"/>
      <c r="DF33" s="669"/>
      <c r="DG33" s="669"/>
      <c r="DH33" s="669"/>
      <c r="DI33" s="669"/>
      <c r="DJ33" s="669"/>
      <c r="DK33" s="670"/>
      <c r="DL33" s="638">
        <v>5228482</v>
      </c>
      <c r="DM33" s="669"/>
      <c r="DN33" s="669"/>
      <c r="DO33" s="669"/>
      <c r="DP33" s="669"/>
      <c r="DQ33" s="669"/>
      <c r="DR33" s="669"/>
      <c r="DS33" s="669"/>
      <c r="DT33" s="669"/>
      <c r="DU33" s="669"/>
      <c r="DV33" s="670"/>
      <c r="DW33" s="634">
        <v>28.7</v>
      </c>
      <c r="DX33" s="663"/>
      <c r="DY33" s="663"/>
      <c r="DZ33" s="663"/>
      <c r="EA33" s="663"/>
      <c r="EB33" s="663"/>
      <c r="EC33" s="664"/>
    </row>
    <row r="34" spans="2:133" ht="11.25" customHeight="1">
      <c r="B34" s="626" t="s">
        <v>323</v>
      </c>
      <c r="C34" s="627"/>
      <c r="D34" s="627"/>
      <c r="E34" s="627"/>
      <c r="F34" s="627"/>
      <c r="G34" s="627"/>
      <c r="H34" s="627"/>
      <c r="I34" s="627"/>
      <c r="J34" s="627"/>
      <c r="K34" s="627"/>
      <c r="L34" s="627"/>
      <c r="M34" s="627"/>
      <c r="N34" s="627"/>
      <c r="O34" s="627"/>
      <c r="P34" s="627"/>
      <c r="Q34" s="628"/>
      <c r="R34" s="629">
        <v>2356649</v>
      </c>
      <c r="S34" s="630"/>
      <c r="T34" s="630"/>
      <c r="U34" s="630"/>
      <c r="V34" s="630"/>
      <c r="W34" s="630"/>
      <c r="X34" s="630"/>
      <c r="Y34" s="631"/>
      <c r="Z34" s="632">
        <v>5.6</v>
      </c>
      <c r="AA34" s="632"/>
      <c r="AB34" s="632"/>
      <c r="AC34" s="632"/>
      <c r="AD34" s="633" t="s">
        <v>129</v>
      </c>
      <c r="AE34" s="633"/>
      <c r="AF34" s="633"/>
      <c r="AG34" s="633"/>
      <c r="AH34" s="633"/>
      <c r="AI34" s="633"/>
      <c r="AJ34" s="633"/>
      <c r="AK34" s="633"/>
      <c r="AL34" s="634" t="s">
        <v>129</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324</v>
      </c>
      <c r="CE34" s="645"/>
      <c r="CF34" s="645"/>
      <c r="CG34" s="645"/>
      <c r="CH34" s="645"/>
      <c r="CI34" s="645"/>
      <c r="CJ34" s="645"/>
      <c r="CK34" s="645"/>
      <c r="CL34" s="645"/>
      <c r="CM34" s="645"/>
      <c r="CN34" s="645"/>
      <c r="CO34" s="645"/>
      <c r="CP34" s="645"/>
      <c r="CQ34" s="646"/>
      <c r="CR34" s="629">
        <v>2805564</v>
      </c>
      <c r="CS34" s="630"/>
      <c r="CT34" s="630"/>
      <c r="CU34" s="630"/>
      <c r="CV34" s="630"/>
      <c r="CW34" s="630"/>
      <c r="CX34" s="630"/>
      <c r="CY34" s="631"/>
      <c r="CZ34" s="634">
        <v>6.9</v>
      </c>
      <c r="DA34" s="663"/>
      <c r="DB34" s="663"/>
      <c r="DC34" s="671"/>
      <c r="DD34" s="638">
        <v>1950793</v>
      </c>
      <c r="DE34" s="630"/>
      <c r="DF34" s="630"/>
      <c r="DG34" s="630"/>
      <c r="DH34" s="630"/>
      <c r="DI34" s="630"/>
      <c r="DJ34" s="630"/>
      <c r="DK34" s="631"/>
      <c r="DL34" s="638">
        <v>1712427</v>
      </c>
      <c r="DM34" s="630"/>
      <c r="DN34" s="630"/>
      <c r="DO34" s="630"/>
      <c r="DP34" s="630"/>
      <c r="DQ34" s="630"/>
      <c r="DR34" s="630"/>
      <c r="DS34" s="630"/>
      <c r="DT34" s="630"/>
      <c r="DU34" s="630"/>
      <c r="DV34" s="631"/>
      <c r="DW34" s="634">
        <v>9.4</v>
      </c>
      <c r="DX34" s="663"/>
      <c r="DY34" s="663"/>
      <c r="DZ34" s="663"/>
      <c r="EA34" s="663"/>
      <c r="EB34" s="663"/>
      <c r="EC34" s="664"/>
    </row>
    <row r="35" spans="2:133" ht="11.25" customHeight="1">
      <c r="B35" s="626" t="s">
        <v>325</v>
      </c>
      <c r="C35" s="627"/>
      <c r="D35" s="627"/>
      <c r="E35" s="627"/>
      <c r="F35" s="627"/>
      <c r="G35" s="627"/>
      <c r="H35" s="627"/>
      <c r="I35" s="627"/>
      <c r="J35" s="627"/>
      <c r="K35" s="627"/>
      <c r="L35" s="627"/>
      <c r="M35" s="627"/>
      <c r="N35" s="627"/>
      <c r="O35" s="627"/>
      <c r="P35" s="627"/>
      <c r="Q35" s="628"/>
      <c r="R35" s="629">
        <v>1746635</v>
      </c>
      <c r="S35" s="630"/>
      <c r="T35" s="630"/>
      <c r="U35" s="630"/>
      <c r="V35" s="630"/>
      <c r="W35" s="630"/>
      <c r="X35" s="630"/>
      <c r="Y35" s="631"/>
      <c r="Z35" s="632">
        <v>4.2</v>
      </c>
      <c r="AA35" s="632"/>
      <c r="AB35" s="632"/>
      <c r="AC35" s="632"/>
      <c r="AD35" s="633">
        <v>72384</v>
      </c>
      <c r="AE35" s="633"/>
      <c r="AF35" s="633"/>
      <c r="AG35" s="633"/>
      <c r="AH35" s="633"/>
      <c r="AI35" s="633"/>
      <c r="AJ35" s="633"/>
      <c r="AK35" s="633"/>
      <c r="AL35" s="634">
        <v>0.4</v>
      </c>
      <c r="AM35" s="635"/>
      <c r="AN35" s="635"/>
      <c r="AO35" s="636"/>
      <c r="AP35" s="218"/>
      <c r="AQ35" s="608" t="s">
        <v>326</v>
      </c>
      <c r="AR35" s="609"/>
      <c r="AS35" s="609"/>
      <c r="AT35" s="609"/>
      <c r="AU35" s="609"/>
      <c r="AV35" s="609"/>
      <c r="AW35" s="609"/>
      <c r="AX35" s="609"/>
      <c r="AY35" s="609"/>
      <c r="AZ35" s="609"/>
      <c r="BA35" s="609"/>
      <c r="BB35" s="609"/>
      <c r="BC35" s="609"/>
      <c r="BD35" s="609"/>
      <c r="BE35" s="609"/>
      <c r="BF35" s="610"/>
      <c r="BG35" s="608" t="s">
        <v>327</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328</v>
      </c>
      <c r="CE35" s="645"/>
      <c r="CF35" s="645"/>
      <c r="CG35" s="645"/>
      <c r="CH35" s="645"/>
      <c r="CI35" s="645"/>
      <c r="CJ35" s="645"/>
      <c r="CK35" s="645"/>
      <c r="CL35" s="645"/>
      <c r="CM35" s="645"/>
      <c r="CN35" s="645"/>
      <c r="CO35" s="645"/>
      <c r="CP35" s="645"/>
      <c r="CQ35" s="646"/>
      <c r="CR35" s="629">
        <v>238617</v>
      </c>
      <c r="CS35" s="669"/>
      <c r="CT35" s="669"/>
      <c r="CU35" s="669"/>
      <c r="CV35" s="669"/>
      <c r="CW35" s="669"/>
      <c r="CX35" s="669"/>
      <c r="CY35" s="670"/>
      <c r="CZ35" s="634">
        <v>0.6</v>
      </c>
      <c r="DA35" s="663"/>
      <c r="DB35" s="663"/>
      <c r="DC35" s="671"/>
      <c r="DD35" s="638">
        <v>185537</v>
      </c>
      <c r="DE35" s="669"/>
      <c r="DF35" s="669"/>
      <c r="DG35" s="669"/>
      <c r="DH35" s="669"/>
      <c r="DI35" s="669"/>
      <c r="DJ35" s="669"/>
      <c r="DK35" s="670"/>
      <c r="DL35" s="638">
        <v>163942</v>
      </c>
      <c r="DM35" s="669"/>
      <c r="DN35" s="669"/>
      <c r="DO35" s="669"/>
      <c r="DP35" s="669"/>
      <c r="DQ35" s="669"/>
      <c r="DR35" s="669"/>
      <c r="DS35" s="669"/>
      <c r="DT35" s="669"/>
      <c r="DU35" s="669"/>
      <c r="DV35" s="670"/>
      <c r="DW35" s="634">
        <v>0.9</v>
      </c>
      <c r="DX35" s="663"/>
      <c r="DY35" s="663"/>
      <c r="DZ35" s="663"/>
      <c r="EA35" s="663"/>
      <c r="EB35" s="663"/>
      <c r="EC35" s="664"/>
    </row>
    <row r="36" spans="2:133" ht="11.25" customHeight="1">
      <c r="B36" s="626" t="s">
        <v>329</v>
      </c>
      <c r="C36" s="627"/>
      <c r="D36" s="627"/>
      <c r="E36" s="627"/>
      <c r="F36" s="627"/>
      <c r="G36" s="627"/>
      <c r="H36" s="627"/>
      <c r="I36" s="627"/>
      <c r="J36" s="627"/>
      <c r="K36" s="627"/>
      <c r="L36" s="627"/>
      <c r="M36" s="627"/>
      <c r="N36" s="627"/>
      <c r="O36" s="627"/>
      <c r="P36" s="627"/>
      <c r="Q36" s="628"/>
      <c r="R36" s="629">
        <v>330161</v>
      </c>
      <c r="S36" s="630"/>
      <c r="T36" s="630"/>
      <c r="U36" s="630"/>
      <c r="V36" s="630"/>
      <c r="W36" s="630"/>
      <c r="X36" s="630"/>
      <c r="Y36" s="631"/>
      <c r="Z36" s="632">
        <v>0.8</v>
      </c>
      <c r="AA36" s="632"/>
      <c r="AB36" s="632"/>
      <c r="AC36" s="632"/>
      <c r="AD36" s="633" t="s">
        <v>129</v>
      </c>
      <c r="AE36" s="633"/>
      <c r="AF36" s="633"/>
      <c r="AG36" s="633"/>
      <c r="AH36" s="633"/>
      <c r="AI36" s="633"/>
      <c r="AJ36" s="633"/>
      <c r="AK36" s="633"/>
      <c r="AL36" s="634" t="s">
        <v>129</v>
      </c>
      <c r="AM36" s="635"/>
      <c r="AN36" s="635"/>
      <c r="AO36" s="636"/>
      <c r="AP36" s="218"/>
      <c r="AQ36" s="703" t="s">
        <v>330</v>
      </c>
      <c r="AR36" s="704"/>
      <c r="AS36" s="704"/>
      <c r="AT36" s="704"/>
      <c r="AU36" s="704"/>
      <c r="AV36" s="704"/>
      <c r="AW36" s="704"/>
      <c r="AX36" s="704"/>
      <c r="AY36" s="705"/>
      <c r="AZ36" s="618">
        <v>3128765</v>
      </c>
      <c r="BA36" s="619"/>
      <c r="BB36" s="619"/>
      <c r="BC36" s="619"/>
      <c r="BD36" s="619"/>
      <c r="BE36" s="619"/>
      <c r="BF36" s="706"/>
      <c r="BG36" s="640" t="s">
        <v>331</v>
      </c>
      <c r="BH36" s="641"/>
      <c r="BI36" s="641"/>
      <c r="BJ36" s="641"/>
      <c r="BK36" s="641"/>
      <c r="BL36" s="641"/>
      <c r="BM36" s="641"/>
      <c r="BN36" s="641"/>
      <c r="BO36" s="641"/>
      <c r="BP36" s="641"/>
      <c r="BQ36" s="641"/>
      <c r="BR36" s="641"/>
      <c r="BS36" s="641"/>
      <c r="BT36" s="641"/>
      <c r="BU36" s="642"/>
      <c r="BV36" s="618">
        <v>213917</v>
      </c>
      <c r="BW36" s="619"/>
      <c r="BX36" s="619"/>
      <c r="BY36" s="619"/>
      <c r="BZ36" s="619"/>
      <c r="CA36" s="619"/>
      <c r="CB36" s="706"/>
      <c r="CD36" s="644" t="s">
        <v>332</v>
      </c>
      <c r="CE36" s="645"/>
      <c r="CF36" s="645"/>
      <c r="CG36" s="645"/>
      <c r="CH36" s="645"/>
      <c r="CI36" s="645"/>
      <c r="CJ36" s="645"/>
      <c r="CK36" s="645"/>
      <c r="CL36" s="645"/>
      <c r="CM36" s="645"/>
      <c r="CN36" s="645"/>
      <c r="CO36" s="645"/>
      <c r="CP36" s="645"/>
      <c r="CQ36" s="646"/>
      <c r="CR36" s="629">
        <v>5744915</v>
      </c>
      <c r="CS36" s="630"/>
      <c r="CT36" s="630"/>
      <c r="CU36" s="630"/>
      <c r="CV36" s="630"/>
      <c r="CW36" s="630"/>
      <c r="CX36" s="630"/>
      <c r="CY36" s="631"/>
      <c r="CZ36" s="634">
        <v>14</v>
      </c>
      <c r="DA36" s="663"/>
      <c r="DB36" s="663"/>
      <c r="DC36" s="671"/>
      <c r="DD36" s="638">
        <v>4759002</v>
      </c>
      <c r="DE36" s="630"/>
      <c r="DF36" s="630"/>
      <c r="DG36" s="630"/>
      <c r="DH36" s="630"/>
      <c r="DI36" s="630"/>
      <c r="DJ36" s="630"/>
      <c r="DK36" s="631"/>
      <c r="DL36" s="638">
        <v>1655432</v>
      </c>
      <c r="DM36" s="630"/>
      <c r="DN36" s="630"/>
      <c r="DO36" s="630"/>
      <c r="DP36" s="630"/>
      <c r="DQ36" s="630"/>
      <c r="DR36" s="630"/>
      <c r="DS36" s="630"/>
      <c r="DT36" s="630"/>
      <c r="DU36" s="630"/>
      <c r="DV36" s="631"/>
      <c r="DW36" s="634">
        <v>9.1</v>
      </c>
      <c r="DX36" s="663"/>
      <c r="DY36" s="663"/>
      <c r="DZ36" s="663"/>
      <c r="EA36" s="663"/>
      <c r="EB36" s="663"/>
      <c r="EC36" s="664"/>
    </row>
    <row r="37" spans="2:133" ht="11.25" customHeight="1">
      <c r="B37" s="626" t="s">
        <v>333</v>
      </c>
      <c r="C37" s="627"/>
      <c r="D37" s="627"/>
      <c r="E37" s="627"/>
      <c r="F37" s="627"/>
      <c r="G37" s="627"/>
      <c r="H37" s="627"/>
      <c r="I37" s="627"/>
      <c r="J37" s="627"/>
      <c r="K37" s="627"/>
      <c r="L37" s="627"/>
      <c r="M37" s="627"/>
      <c r="N37" s="627"/>
      <c r="O37" s="627"/>
      <c r="P37" s="627"/>
      <c r="Q37" s="628"/>
      <c r="R37" s="629">
        <v>2434886</v>
      </c>
      <c r="S37" s="630"/>
      <c r="T37" s="630"/>
      <c r="U37" s="630"/>
      <c r="V37" s="630"/>
      <c r="W37" s="630"/>
      <c r="X37" s="630"/>
      <c r="Y37" s="631"/>
      <c r="Z37" s="632">
        <v>5.8</v>
      </c>
      <c r="AA37" s="632"/>
      <c r="AB37" s="632"/>
      <c r="AC37" s="632"/>
      <c r="AD37" s="633" t="s">
        <v>129</v>
      </c>
      <c r="AE37" s="633"/>
      <c r="AF37" s="633"/>
      <c r="AG37" s="633"/>
      <c r="AH37" s="633"/>
      <c r="AI37" s="633"/>
      <c r="AJ37" s="633"/>
      <c r="AK37" s="633"/>
      <c r="AL37" s="634" t="s">
        <v>129</v>
      </c>
      <c r="AM37" s="635"/>
      <c r="AN37" s="635"/>
      <c r="AO37" s="636"/>
      <c r="AQ37" s="707" t="s">
        <v>334</v>
      </c>
      <c r="AR37" s="708"/>
      <c r="AS37" s="708"/>
      <c r="AT37" s="708"/>
      <c r="AU37" s="708"/>
      <c r="AV37" s="708"/>
      <c r="AW37" s="708"/>
      <c r="AX37" s="708"/>
      <c r="AY37" s="709"/>
      <c r="AZ37" s="629">
        <v>680000</v>
      </c>
      <c r="BA37" s="630"/>
      <c r="BB37" s="630"/>
      <c r="BC37" s="630"/>
      <c r="BD37" s="669"/>
      <c r="BE37" s="669"/>
      <c r="BF37" s="687"/>
      <c r="BG37" s="644" t="s">
        <v>335</v>
      </c>
      <c r="BH37" s="645"/>
      <c r="BI37" s="645"/>
      <c r="BJ37" s="645"/>
      <c r="BK37" s="645"/>
      <c r="BL37" s="645"/>
      <c r="BM37" s="645"/>
      <c r="BN37" s="645"/>
      <c r="BO37" s="645"/>
      <c r="BP37" s="645"/>
      <c r="BQ37" s="645"/>
      <c r="BR37" s="645"/>
      <c r="BS37" s="645"/>
      <c r="BT37" s="645"/>
      <c r="BU37" s="646"/>
      <c r="BV37" s="629">
        <v>21111</v>
      </c>
      <c r="BW37" s="630"/>
      <c r="BX37" s="630"/>
      <c r="BY37" s="630"/>
      <c r="BZ37" s="630"/>
      <c r="CA37" s="630"/>
      <c r="CB37" s="639"/>
      <c r="CD37" s="644" t="s">
        <v>336</v>
      </c>
      <c r="CE37" s="645"/>
      <c r="CF37" s="645"/>
      <c r="CG37" s="645"/>
      <c r="CH37" s="645"/>
      <c r="CI37" s="645"/>
      <c r="CJ37" s="645"/>
      <c r="CK37" s="645"/>
      <c r="CL37" s="645"/>
      <c r="CM37" s="645"/>
      <c r="CN37" s="645"/>
      <c r="CO37" s="645"/>
      <c r="CP37" s="645"/>
      <c r="CQ37" s="646"/>
      <c r="CR37" s="629">
        <v>1245109</v>
      </c>
      <c r="CS37" s="669"/>
      <c r="CT37" s="669"/>
      <c r="CU37" s="669"/>
      <c r="CV37" s="669"/>
      <c r="CW37" s="669"/>
      <c r="CX37" s="669"/>
      <c r="CY37" s="670"/>
      <c r="CZ37" s="634">
        <v>3</v>
      </c>
      <c r="DA37" s="663"/>
      <c r="DB37" s="663"/>
      <c r="DC37" s="671"/>
      <c r="DD37" s="638">
        <v>1188257</v>
      </c>
      <c r="DE37" s="669"/>
      <c r="DF37" s="669"/>
      <c r="DG37" s="669"/>
      <c r="DH37" s="669"/>
      <c r="DI37" s="669"/>
      <c r="DJ37" s="669"/>
      <c r="DK37" s="670"/>
      <c r="DL37" s="638">
        <v>1009486</v>
      </c>
      <c r="DM37" s="669"/>
      <c r="DN37" s="669"/>
      <c r="DO37" s="669"/>
      <c r="DP37" s="669"/>
      <c r="DQ37" s="669"/>
      <c r="DR37" s="669"/>
      <c r="DS37" s="669"/>
      <c r="DT37" s="669"/>
      <c r="DU37" s="669"/>
      <c r="DV37" s="670"/>
      <c r="DW37" s="634">
        <v>5.5</v>
      </c>
      <c r="DX37" s="663"/>
      <c r="DY37" s="663"/>
      <c r="DZ37" s="663"/>
      <c r="EA37" s="663"/>
      <c r="EB37" s="663"/>
      <c r="EC37" s="664"/>
    </row>
    <row r="38" spans="2:133" ht="11.25" customHeight="1">
      <c r="B38" s="626" t="s">
        <v>337</v>
      </c>
      <c r="C38" s="627"/>
      <c r="D38" s="627"/>
      <c r="E38" s="627"/>
      <c r="F38" s="627"/>
      <c r="G38" s="627"/>
      <c r="H38" s="627"/>
      <c r="I38" s="627"/>
      <c r="J38" s="627"/>
      <c r="K38" s="627"/>
      <c r="L38" s="627"/>
      <c r="M38" s="627"/>
      <c r="N38" s="627"/>
      <c r="O38" s="627"/>
      <c r="P38" s="627"/>
      <c r="Q38" s="628"/>
      <c r="R38" s="629">
        <v>793206</v>
      </c>
      <c r="S38" s="630"/>
      <c r="T38" s="630"/>
      <c r="U38" s="630"/>
      <c r="V38" s="630"/>
      <c r="W38" s="630"/>
      <c r="X38" s="630"/>
      <c r="Y38" s="631"/>
      <c r="Z38" s="632">
        <v>1.9</v>
      </c>
      <c r="AA38" s="632"/>
      <c r="AB38" s="632"/>
      <c r="AC38" s="632"/>
      <c r="AD38" s="633" t="s">
        <v>129</v>
      </c>
      <c r="AE38" s="633"/>
      <c r="AF38" s="633"/>
      <c r="AG38" s="633"/>
      <c r="AH38" s="633"/>
      <c r="AI38" s="633"/>
      <c r="AJ38" s="633"/>
      <c r="AK38" s="633"/>
      <c r="AL38" s="634" t="s">
        <v>129</v>
      </c>
      <c r="AM38" s="635"/>
      <c r="AN38" s="635"/>
      <c r="AO38" s="636"/>
      <c r="AQ38" s="707" t="s">
        <v>338</v>
      </c>
      <c r="AR38" s="708"/>
      <c r="AS38" s="708"/>
      <c r="AT38" s="708"/>
      <c r="AU38" s="708"/>
      <c r="AV38" s="708"/>
      <c r="AW38" s="708"/>
      <c r="AX38" s="708"/>
      <c r="AY38" s="709"/>
      <c r="AZ38" s="629">
        <v>142505</v>
      </c>
      <c r="BA38" s="630"/>
      <c r="BB38" s="630"/>
      <c r="BC38" s="630"/>
      <c r="BD38" s="669"/>
      <c r="BE38" s="669"/>
      <c r="BF38" s="687"/>
      <c r="BG38" s="644" t="s">
        <v>339</v>
      </c>
      <c r="BH38" s="645"/>
      <c r="BI38" s="645"/>
      <c r="BJ38" s="645"/>
      <c r="BK38" s="645"/>
      <c r="BL38" s="645"/>
      <c r="BM38" s="645"/>
      <c r="BN38" s="645"/>
      <c r="BO38" s="645"/>
      <c r="BP38" s="645"/>
      <c r="BQ38" s="645"/>
      <c r="BR38" s="645"/>
      <c r="BS38" s="645"/>
      <c r="BT38" s="645"/>
      <c r="BU38" s="646"/>
      <c r="BV38" s="629">
        <v>6997</v>
      </c>
      <c r="BW38" s="630"/>
      <c r="BX38" s="630"/>
      <c r="BY38" s="630"/>
      <c r="BZ38" s="630"/>
      <c r="CA38" s="630"/>
      <c r="CB38" s="639"/>
      <c r="CD38" s="644" t="s">
        <v>340</v>
      </c>
      <c r="CE38" s="645"/>
      <c r="CF38" s="645"/>
      <c r="CG38" s="645"/>
      <c r="CH38" s="645"/>
      <c r="CI38" s="645"/>
      <c r="CJ38" s="645"/>
      <c r="CK38" s="645"/>
      <c r="CL38" s="645"/>
      <c r="CM38" s="645"/>
      <c r="CN38" s="645"/>
      <c r="CO38" s="645"/>
      <c r="CP38" s="645"/>
      <c r="CQ38" s="646"/>
      <c r="CR38" s="629">
        <v>2306260</v>
      </c>
      <c r="CS38" s="630"/>
      <c r="CT38" s="630"/>
      <c r="CU38" s="630"/>
      <c r="CV38" s="630"/>
      <c r="CW38" s="630"/>
      <c r="CX38" s="630"/>
      <c r="CY38" s="631"/>
      <c r="CZ38" s="634">
        <v>5.6</v>
      </c>
      <c r="DA38" s="663"/>
      <c r="DB38" s="663"/>
      <c r="DC38" s="671"/>
      <c r="DD38" s="638">
        <v>1854094</v>
      </c>
      <c r="DE38" s="630"/>
      <c r="DF38" s="630"/>
      <c r="DG38" s="630"/>
      <c r="DH38" s="630"/>
      <c r="DI38" s="630"/>
      <c r="DJ38" s="630"/>
      <c r="DK38" s="631"/>
      <c r="DL38" s="638">
        <v>1609172</v>
      </c>
      <c r="DM38" s="630"/>
      <c r="DN38" s="630"/>
      <c r="DO38" s="630"/>
      <c r="DP38" s="630"/>
      <c r="DQ38" s="630"/>
      <c r="DR38" s="630"/>
      <c r="DS38" s="630"/>
      <c r="DT38" s="630"/>
      <c r="DU38" s="630"/>
      <c r="DV38" s="631"/>
      <c r="DW38" s="634">
        <v>8.8000000000000007</v>
      </c>
      <c r="DX38" s="663"/>
      <c r="DY38" s="663"/>
      <c r="DZ38" s="663"/>
      <c r="EA38" s="663"/>
      <c r="EB38" s="663"/>
      <c r="EC38" s="664"/>
    </row>
    <row r="39" spans="2:133" ht="11.25" customHeight="1">
      <c r="B39" s="626" t="s">
        <v>341</v>
      </c>
      <c r="C39" s="627"/>
      <c r="D39" s="627"/>
      <c r="E39" s="627"/>
      <c r="F39" s="627"/>
      <c r="G39" s="627"/>
      <c r="H39" s="627"/>
      <c r="I39" s="627"/>
      <c r="J39" s="627"/>
      <c r="K39" s="627"/>
      <c r="L39" s="627"/>
      <c r="M39" s="627"/>
      <c r="N39" s="627"/>
      <c r="O39" s="627"/>
      <c r="P39" s="627"/>
      <c r="Q39" s="628"/>
      <c r="R39" s="629">
        <v>510015</v>
      </c>
      <c r="S39" s="630"/>
      <c r="T39" s="630"/>
      <c r="U39" s="630"/>
      <c r="V39" s="630"/>
      <c r="W39" s="630"/>
      <c r="X39" s="630"/>
      <c r="Y39" s="631"/>
      <c r="Z39" s="632">
        <v>1.2</v>
      </c>
      <c r="AA39" s="632"/>
      <c r="AB39" s="632"/>
      <c r="AC39" s="632"/>
      <c r="AD39" s="633">
        <v>7638</v>
      </c>
      <c r="AE39" s="633"/>
      <c r="AF39" s="633"/>
      <c r="AG39" s="633"/>
      <c r="AH39" s="633"/>
      <c r="AI39" s="633"/>
      <c r="AJ39" s="633"/>
      <c r="AK39" s="633"/>
      <c r="AL39" s="634">
        <v>0</v>
      </c>
      <c r="AM39" s="635"/>
      <c r="AN39" s="635"/>
      <c r="AO39" s="636"/>
      <c r="AQ39" s="707" t="s">
        <v>342</v>
      </c>
      <c r="AR39" s="708"/>
      <c r="AS39" s="708"/>
      <c r="AT39" s="708"/>
      <c r="AU39" s="708"/>
      <c r="AV39" s="708"/>
      <c r="AW39" s="708"/>
      <c r="AX39" s="708"/>
      <c r="AY39" s="709"/>
      <c r="AZ39" s="629">
        <v>8956</v>
      </c>
      <c r="BA39" s="630"/>
      <c r="BB39" s="630"/>
      <c r="BC39" s="630"/>
      <c r="BD39" s="669"/>
      <c r="BE39" s="669"/>
      <c r="BF39" s="687"/>
      <c r="BG39" s="644" t="s">
        <v>343</v>
      </c>
      <c r="BH39" s="645"/>
      <c r="BI39" s="645"/>
      <c r="BJ39" s="645"/>
      <c r="BK39" s="645"/>
      <c r="BL39" s="645"/>
      <c r="BM39" s="645"/>
      <c r="BN39" s="645"/>
      <c r="BO39" s="645"/>
      <c r="BP39" s="645"/>
      <c r="BQ39" s="645"/>
      <c r="BR39" s="645"/>
      <c r="BS39" s="645"/>
      <c r="BT39" s="645"/>
      <c r="BU39" s="646"/>
      <c r="BV39" s="629">
        <v>10404</v>
      </c>
      <c r="BW39" s="630"/>
      <c r="BX39" s="630"/>
      <c r="BY39" s="630"/>
      <c r="BZ39" s="630"/>
      <c r="CA39" s="630"/>
      <c r="CB39" s="639"/>
      <c r="CD39" s="644" t="s">
        <v>344</v>
      </c>
      <c r="CE39" s="645"/>
      <c r="CF39" s="645"/>
      <c r="CG39" s="645"/>
      <c r="CH39" s="645"/>
      <c r="CI39" s="645"/>
      <c r="CJ39" s="645"/>
      <c r="CK39" s="645"/>
      <c r="CL39" s="645"/>
      <c r="CM39" s="645"/>
      <c r="CN39" s="645"/>
      <c r="CO39" s="645"/>
      <c r="CP39" s="645"/>
      <c r="CQ39" s="646"/>
      <c r="CR39" s="629">
        <v>3418897</v>
      </c>
      <c r="CS39" s="669"/>
      <c r="CT39" s="669"/>
      <c r="CU39" s="669"/>
      <c r="CV39" s="669"/>
      <c r="CW39" s="669"/>
      <c r="CX39" s="669"/>
      <c r="CY39" s="670"/>
      <c r="CZ39" s="634">
        <v>8.3000000000000007</v>
      </c>
      <c r="DA39" s="663"/>
      <c r="DB39" s="663"/>
      <c r="DC39" s="671"/>
      <c r="DD39" s="638">
        <v>1568536</v>
      </c>
      <c r="DE39" s="669"/>
      <c r="DF39" s="669"/>
      <c r="DG39" s="669"/>
      <c r="DH39" s="669"/>
      <c r="DI39" s="669"/>
      <c r="DJ39" s="669"/>
      <c r="DK39" s="670"/>
      <c r="DL39" s="638" t="s">
        <v>129</v>
      </c>
      <c r="DM39" s="669"/>
      <c r="DN39" s="669"/>
      <c r="DO39" s="669"/>
      <c r="DP39" s="669"/>
      <c r="DQ39" s="669"/>
      <c r="DR39" s="669"/>
      <c r="DS39" s="669"/>
      <c r="DT39" s="669"/>
      <c r="DU39" s="669"/>
      <c r="DV39" s="670"/>
      <c r="DW39" s="634" t="s">
        <v>129</v>
      </c>
      <c r="DX39" s="663"/>
      <c r="DY39" s="663"/>
      <c r="DZ39" s="663"/>
      <c r="EA39" s="663"/>
      <c r="EB39" s="663"/>
      <c r="EC39" s="664"/>
    </row>
    <row r="40" spans="2:133" ht="11.25" customHeight="1">
      <c r="B40" s="626" t="s">
        <v>345</v>
      </c>
      <c r="C40" s="627"/>
      <c r="D40" s="627"/>
      <c r="E40" s="627"/>
      <c r="F40" s="627"/>
      <c r="G40" s="627"/>
      <c r="H40" s="627"/>
      <c r="I40" s="627"/>
      <c r="J40" s="627"/>
      <c r="K40" s="627"/>
      <c r="L40" s="627"/>
      <c r="M40" s="627"/>
      <c r="N40" s="627"/>
      <c r="O40" s="627"/>
      <c r="P40" s="627"/>
      <c r="Q40" s="628"/>
      <c r="R40" s="629">
        <v>4619271</v>
      </c>
      <c r="S40" s="630"/>
      <c r="T40" s="630"/>
      <c r="U40" s="630"/>
      <c r="V40" s="630"/>
      <c r="W40" s="630"/>
      <c r="X40" s="630"/>
      <c r="Y40" s="631"/>
      <c r="Z40" s="632">
        <v>11</v>
      </c>
      <c r="AA40" s="632"/>
      <c r="AB40" s="632"/>
      <c r="AC40" s="632"/>
      <c r="AD40" s="633" t="s">
        <v>129</v>
      </c>
      <c r="AE40" s="633"/>
      <c r="AF40" s="633"/>
      <c r="AG40" s="633"/>
      <c r="AH40" s="633"/>
      <c r="AI40" s="633"/>
      <c r="AJ40" s="633"/>
      <c r="AK40" s="633"/>
      <c r="AL40" s="634" t="s">
        <v>129</v>
      </c>
      <c r="AM40" s="635"/>
      <c r="AN40" s="635"/>
      <c r="AO40" s="636"/>
      <c r="AQ40" s="707" t="s">
        <v>346</v>
      </c>
      <c r="AR40" s="708"/>
      <c r="AS40" s="708"/>
      <c r="AT40" s="708"/>
      <c r="AU40" s="708"/>
      <c r="AV40" s="708"/>
      <c r="AW40" s="708"/>
      <c r="AX40" s="708"/>
      <c r="AY40" s="709"/>
      <c r="AZ40" s="629" t="s">
        <v>129</v>
      </c>
      <c r="BA40" s="630"/>
      <c r="BB40" s="630"/>
      <c r="BC40" s="630"/>
      <c r="BD40" s="669"/>
      <c r="BE40" s="669"/>
      <c r="BF40" s="687"/>
      <c r="BG40" s="710" t="s">
        <v>347</v>
      </c>
      <c r="BH40" s="711"/>
      <c r="BI40" s="711"/>
      <c r="BJ40" s="711"/>
      <c r="BK40" s="711"/>
      <c r="BL40" s="364"/>
      <c r="BM40" s="645" t="s">
        <v>348</v>
      </c>
      <c r="BN40" s="645"/>
      <c r="BO40" s="645"/>
      <c r="BP40" s="645"/>
      <c r="BQ40" s="645"/>
      <c r="BR40" s="645"/>
      <c r="BS40" s="645"/>
      <c r="BT40" s="645"/>
      <c r="BU40" s="646"/>
      <c r="BV40" s="629">
        <v>72</v>
      </c>
      <c r="BW40" s="630"/>
      <c r="BX40" s="630"/>
      <c r="BY40" s="630"/>
      <c r="BZ40" s="630"/>
      <c r="CA40" s="630"/>
      <c r="CB40" s="639"/>
      <c r="CD40" s="644" t="s">
        <v>349</v>
      </c>
      <c r="CE40" s="645"/>
      <c r="CF40" s="645"/>
      <c r="CG40" s="645"/>
      <c r="CH40" s="645"/>
      <c r="CI40" s="645"/>
      <c r="CJ40" s="645"/>
      <c r="CK40" s="645"/>
      <c r="CL40" s="645"/>
      <c r="CM40" s="645"/>
      <c r="CN40" s="645"/>
      <c r="CO40" s="645"/>
      <c r="CP40" s="645"/>
      <c r="CQ40" s="646"/>
      <c r="CR40" s="629">
        <v>187295</v>
      </c>
      <c r="CS40" s="630"/>
      <c r="CT40" s="630"/>
      <c r="CU40" s="630"/>
      <c r="CV40" s="630"/>
      <c r="CW40" s="630"/>
      <c r="CX40" s="630"/>
      <c r="CY40" s="631"/>
      <c r="CZ40" s="634">
        <v>0.5</v>
      </c>
      <c r="DA40" s="663"/>
      <c r="DB40" s="663"/>
      <c r="DC40" s="671"/>
      <c r="DD40" s="638">
        <v>87509</v>
      </c>
      <c r="DE40" s="630"/>
      <c r="DF40" s="630"/>
      <c r="DG40" s="630"/>
      <c r="DH40" s="630"/>
      <c r="DI40" s="630"/>
      <c r="DJ40" s="630"/>
      <c r="DK40" s="631"/>
      <c r="DL40" s="638">
        <v>87509</v>
      </c>
      <c r="DM40" s="630"/>
      <c r="DN40" s="630"/>
      <c r="DO40" s="630"/>
      <c r="DP40" s="630"/>
      <c r="DQ40" s="630"/>
      <c r="DR40" s="630"/>
      <c r="DS40" s="630"/>
      <c r="DT40" s="630"/>
      <c r="DU40" s="630"/>
      <c r="DV40" s="631"/>
      <c r="DW40" s="634">
        <v>0.5</v>
      </c>
      <c r="DX40" s="663"/>
      <c r="DY40" s="663"/>
      <c r="DZ40" s="663"/>
      <c r="EA40" s="663"/>
      <c r="EB40" s="663"/>
      <c r="EC40" s="664"/>
    </row>
    <row r="41" spans="2:133" ht="11.25" customHeight="1">
      <c r="B41" s="626" t="s">
        <v>350</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32" t="s">
        <v>129</v>
      </c>
      <c r="AA41" s="632"/>
      <c r="AB41" s="632"/>
      <c r="AC41" s="632"/>
      <c r="AD41" s="633" t="s">
        <v>129</v>
      </c>
      <c r="AE41" s="633"/>
      <c r="AF41" s="633"/>
      <c r="AG41" s="633"/>
      <c r="AH41" s="633"/>
      <c r="AI41" s="633"/>
      <c r="AJ41" s="633"/>
      <c r="AK41" s="633"/>
      <c r="AL41" s="634" t="s">
        <v>129</v>
      </c>
      <c r="AM41" s="635"/>
      <c r="AN41" s="635"/>
      <c r="AO41" s="636"/>
      <c r="AQ41" s="707" t="s">
        <v>351</v>
      </c>
      <c r="AR41" s="708"/>
      <c r="AS41" s="708"/>
      <c r="AT41" s="708"/>
      <c r="AU41" s="708"/>
      <c r="AV41" s="708"/>
      <c r="AW41" s="708"/>
      <c r="AX41" s="708"/>
      <c r="AY41" s="709"/>
      <c r="AZ41" s="629">
        <v>668955</v>
      </c>
      <c r="BA41" s="630"/>
      <c r="BB41" s="630"/>
      <c r="BC41" s="630"/>
      <c r="BD41" s="669"/>
      <c r="BE41" s="669"/>
      <c r="BF41" s="687"/>
      <c r="BG41" s="710"/>
      <c r="BH41" s="711"/>
      <c r="BI41" s="711"/>
      <c r="BJ41" s="711"/>
      <c r="BK41" s="711"/>
      <c r="BL41" s="364"/>
      <c r="BM41" s="645" t="s">
        <v>352</v>
      </c>
      <c r="BN41" s="645"/>
      <c r="BO41" s="645"/>
      <c r="BP41" s="645"/>
      <c r="BQ41" s="645"/>
      <c r="BR41" s="645"/>
      <c r="BS41" s="645"/>
      <c r="BT41" s="645"/>
      <c r="BU41" s="646"/>
      <c r="BV41" s="629" t="s">
        <v>129</v>
      </c>
      <c r="BW41" s="630"/>
      <c r="BX41" s="630"/>
      <c r="BY41" s="630"/>
      <c r="BZ41" s="630"/>
      <c r="CA41" s="630"/>
      <c r="CB41" s="639"/>
      <c r="CD41" s="644" t="s">
        <v>353</v>
      </c>
      <c r="CE41" s="645"/>
      <c r="CF41" s="645"/>
      <c r="CG41" s="645"/>
      <c r="CH41" s="645"/>
      <c r="CI41" s="645"/>
      <c r="CJ41" s="645"/>
      <c r="CK41" s="645"/>
      <c r="CL41" s="645"/>
      <c r="CM41" s="645"/>
      <c r="CN41" s="645"/>
      <c r="CO41" s="645"/>
      <c r="CP41" s="645"/>
      <c r="CQ41" s="646"/>
      <c r="CR41" s="629" t="s">
        <v>129</v>
      </c>
      <c r="CS41" s="669"/>
      <c r="CT41" s="669"/>
      <c r="CU41" s="669"/>
      <c r="CV41" s="669"/>
      <c r="CW41" s="669"/>
      <c r="CX41" s="669"/>
      <c r="CY41" s="670"/>
      <c r="CZ41" s="634" t="s">
        <v>129</v>
      </c>
      <c r="DA41" s="663"/>
      <c r="DB41" s="663"/>
      <c r="DC41" s="671"/>
      <c r="DD41" s="638" t="s">
        <v>129</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c r="B42" s="626" t="s">
        <v>354</v>
      </c>
      <c r="C42" s="627"/>
      <c r="D42" s="627"/>
      <c r="E42" s="627"/>
      <c r="F42" s="627"/>
      <c r="G42" s="627"/>
      <c r="H42" s="627"/>
      <c r="I42" s="627"/>
      <c r="J42" s="627"/>
      <c r="K42" s="627"/>
      <c r="L42" s="627"/>
      <c r="M42" s="627"/>
      <c r="N42" s="627"/>
      <c r="O42" s="627"/>
      <c r="P42" s="627"/>
      <c r="Q42" s="628"/>
      <c r="R42" s="629" t="s">
        <v>129</v>
      </c>
      <c r="S42" s="630"/>
      <c r="T42" s="630"/>
      <c r="U42" s="630"/>
      <c r="V42" s="630"/>
      <c r="W42" s="630"/>
      <c r="X42" s="630"/>
      <c r="Y42" s="631"/>
      <c r="Z42" s="632" t="s">
        <v>129</v>
      </c>
      <c r="AA42" s="632"/>
      <c r="AB42" s="632"/>
      <c r="AC42" s="632"/>
      <c r="AD42" s="633" t="s">
        <v>129</v>
      </c>
      <c r="AE42" s="633"/>
      <c r="AF42" s="633"/>
      <c r="AG42" s="633"/>
      <c r="AH42" s="633"/>
      <c r="AI42" s="633"/>
      <c r="AJ42" s="633"/>
      <c r="AK42" s="633"/>
      <c r="AL42" s="634" t="s">
        <v>129</v>
      </c>
      <c r="AM42" s="635"/>
      <c r="AN42" s="635"/>
      <c r="AO42" s="636"/>
      <c r="AQ42" s="714" t="s">
        <v>355</v>
      </c>
      <c r="AR42" s="715"/>
      <c r="AS42" s="715"/>
      <c r="AT42" s="715"/>
      <c r="AU42" s="715"/>
      <c r="AV42" s="715"/>
      <c r="AW42" s="715"/>
      <c r="AX42" s="715"/>
      <c r="AY42" s="716"/>
      <c r="AZ42" s="723">
        <v>1628349</v>
      </c>
      <c r="BA42" s="724"/>
      <c r="BB42" s="724"/>
      <c r="BC42" s="724"/>
      <c r="BD42" s="700"/>
      <c r="BE42" s="700"/>
      <c r="BF42" s="702"/>
      <c r="BG42" s="712"/>
      <c r="BH42" s="713"/>
      <c r="BI42" s="713"/>
      <c r="BJ42" s="713"/>
      <c r="BK42" s="713"/>
      <c r="BL42" s="365"/>
      <c r="BM42" s="655" t="s">
        <v>356</v>
      </c>
      <c r="BN42" s="655"/>
      <c r="BO42" s="655"/>
      <c r="BP42" s="655"/>
      <c r="BQ42" s="655"/>
      <c r="BR42" s="655"/>
      <c r="BS42" s="655"/>
      <c r="BT42" s="655"/>
      <c r="BU42" s="656"/>
      <c r="BV42" s="723">
        <v>335</v>
      </c>
      <c r="BW42" s="724"/>
      <c r="BX42" s="724"/>
      <c r="BY42" s="724"/>
      <c r="BZ42" s="724"/>
      <c r="CA42" s="724"/>
      <c r="CB42" s="736"/>
      <c r="CD42" s="626" t="s">
        <v>357</v>
      </c>
      <c r="CE42" s="627"/>
      <c r="CF42" s="627"/>
      <c r="CG42" s="627"/>
      <c r="CH42" s="627"/>
      <c r="CI42" s="627"/>
      <c r="CJ42" s="627"/>
      <c r="CK42" s="627"/>
      <c r="CL42" s="627"/>
      <c r="CM42" s="627"/>
      <c r="CN42" s="627"/>
      <c r="CO42" s="627"/>
      <c r="CP42" s="627"/>
      <c r="CQ42" s="628"/>
      <c r="CR42" s="629">
        <v>5555200</v>
      </c>
      <c r="CS42" s="669"/>
      <c r="CT42" s="669"/>
      <c r="CU42" s="669"/>
      <c r="CV42" s="669"/>
      <c r="CW42" s="669"/>
      <c r="CX42" s="669"/>
      <c r="CY42" s="670"/>
      <c r="CZ42" s="634">
        <v>13.6</v>
      </c>
      <c r="DA42" s="663"/>
      <c r="DB42" s="663"/>
      <c r="DC42" s="671"/>
      <c r="DD42" s="638">
        <v>127323</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c r="B43" s="626" t="s">
        <v>358</v>
      </c>
      <c r="C43" s="627"/>
      <c r="D43" s="627"/>
      <c r="E43" s="627"/>
      <c r="F43" s="627"/>
      <c r="G43" s="627"/>
      <c r="H43" s="627"/>
      <c r="I43" s="627"/>
      <c r="J43" s="627"/>
      <c r="K43" s="627"/>
      <c r="L43" s="627"/>
      <c r="M43" s="627"/>
      <c r="N43" s="627"/>
      <c r="O43" s="627"/>
      <c r="P43" s="627"/>
      <c r="Q43" s="628"/>
      <c r="R43" s="629">
        <v>647971</v>
      </c>
      <c r="S43" s="630"/>
      <c r="T43" s="630"/>
      <c r="U43" s="630"/>
      <c r="V43" s="630"/>
      <c r="W43" s="630"/>
      <c r="X43" s="630"/>
      <c r="Y43" s="631"/>
      <c r="Z43" s="632">
        <v>1.5</v>
      </c>
      <c r="AA43" s="632"/>
      <c r="AB43" s="632"/>
      <c r="AC43" s="632"/>
      <c r="AD43" s="633" t="s">
        <v>129</v>
      </c>
      <c r="AE43" s="633"/>
      <c r="AF43" s="633"/>
      <c r="AG43" s="633"/>
      <c r="AH43" s="633"/>
      <c r="AI43" s="633"/>
      <c r="AJ43" s="633"/>
      <c r="AK43" s="633"/>
      <c r="AL43" s="634" t="s">
        <v>129</v>
      </c>
      <c r="AM43" s="635"/>
      <c r="AN43" s="635"/>
      <c r="AO43" s="636"/>
      <c r="BV43" s="219"/>
      <c r="BW43" s="219"/>
      <c r="BX43" s="219"/>
      <c r="BY43" s="219"/>
      <c r="BZ43" s="219"/>
      <c r="CA43" s="219"/>
      <c r="CB43" s="219"/>
      <c r="CD43" s="626" t="s">
        <v>359</v>
      </c>
      <c r="CE43" s="627"/>
      <c r="CF43" s="627"/>
      <c r="CG43" s="627"/>
      <c r="CH43" s="627"/>
      <c r="CI43" s="627"/>
      <c r="CJ43" s="627"/>
      <c r="CK43" s="627"/>
      <c r="CL43" s="627"/>
      <c r="CM43" s="627"/>
      <c r="CN43" s="627"/>
      <c r="CO43" s="627"/>
      <c r="CP43" s="627"/>
      <c r="CQ43" s="628"/>
      <c r="CR43" s="629">
        <v>25867</v>
      </c>
      <c r="CS43" s="669"/>
      <c r="CT43" s="669"/>
      <c r="CU43" s="669"/>
      <c r="CV43" s="669"/>
      <c r="CW43" s="669"/>
      <c r="CX43" s="669"/>
      <c r="CY43" s="670"/>
      <c r="CZ43" s="634">
        <v>0.1</v>
      </c>
      <c r="DA43" s="663"/>
      <c r="DB43" s="663"/>
      <c r="DC43" s="671"/>
      <c r="DD43" s="638">
        <v>6738</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c r="B44" s="673" t="s">
        <v>360</v>
      </c>
      <c r="C44" s="674"/>
      <c r="D44" s="674"/>
      <c r="E44" s="674"/>
      <c r="F44" s="674"/>
      <c r="G44" s="674"/>
      <c r="H44" s="674"/>
      <c r="I44" s="674"/>
      <c r="J44" s="674"/>
      <c r="K44" s="674"/>
      <c r="L44" s="674"/>
      <c r="M44" s="674"/>
      <c r="N44" s="674"/>
      <c r="O44" s="674"/>
      <c r="P44" s="674"/>
      <c r="Q44" s="675"/>
      <c r="R44" s="723">
        <v>41936735</v>
      </c>
      <c r="S44" s="724"/>
      <c r="T44" s="724"/>
      <c r="U44" s="724"/>
      <c r="V44" s="724"/>
      <c r="W44" s="724"/>
      <c r="X44" s="724"/>
      <c r="Y44" s="725"/>
      <c r="Z44" s="726">
        <v>100</v>
      </c>
      <c r="AA44" s="726"/>
      <c r="AB44" s="726"/>
      <c r="AC44" s="726"/>
      <c r="AD44" s="727">
        <v>17559582</v>
      </c>
      <c r="AE44" s="727"/>
      <c r="AF44" s="727"/>
      <c r="AG44" s="727"/>
      <c r="AH44" s="727"/>
      <c r="AI44" s="727"/>
      <c r="AJ44" s="727"/>
      <c r="AK44" s="727"/>
      <c r="AL44" s="728">
        <v>100</v>
      </c>
      <c r="AM44" s="701"/>
      <c r="AN44" s="701"/>
      <c r="AO44" s="729"/>
      <c r="CD44" s="730" t="s">
        <v>307</v>
      </c>
      <c r="CE44" s="731"/>
      <c r="CF44" s="626" t="s">
        <v>361</v>
      </c>
      <c r="CG44" s="627"/>
      <c r="CH44" s="627"/>
      <c r="CI44" s="627"/>
      <c r="CJ44" s="627"/>
      <c r="CK44" s="627"/>
      <c r="CL44" s="627"/>
      <c r="CM44" s="627"/>
      <c r="CN44" s="627"/>
      <c r="CO44" s="627"/>
      <c r="CP44" s="627"/>
      <c r="CQ44" s="628"/>
      <c r="CR44" s="629">
        <v>5194627</v>
      </c>
      <c r="CS44" s="630"/>
      <c r="CT44" s="630"/>
      <c r="CU44" s="630"/>
      <c r="CV44" s="630"/>
      <c r="CW44" s="630"/>
      <c r="CX44" s="630"/>
      <c r="CY44" s="631"/>
      <c r="CZ44" s="634">
        <v>12.7</v>
      </c>
      <c r="DA44" s="635"/>
      <c r="DB44" s="635"/>
      <c r="DC44" s="647"/>
      <c r="DD44" s="638">
        <v>59702</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362</v>
      </c>
      <c r="CG45" s="627"/>
      <c r="CH45" s="627"/>
      <c r="CI45" s="627"/>
      <c r="CJ45" s="627"/>
      <c r="CK45" s="627"/>
      <c r="CL45" s="627"/>
      <c r="CM45" s="627"/>
      <c r="CN45" s="627"/>
      <c r="CO45" s="627"/>
      <c r="CP45" s="627"/>
      <c r="CQ45" s="628"/>
      <c r="CR45" s="629">
        <v>3389802</v>
      </c>
      <c r="CS45" s="669"/>
      <c r="CT45" s="669"/>
      <c r="CU45" s="669"/>
      <c r="CV45" s="669"/>
      <c r="CW45" s="669"/>
      <c r="CX45" s="669"/>
      <c r="CY45" s="670"/>
      <c r="CZ45" s="634">
        <v>8.3000000000000007</v>
      </c>
      <c r="DA45" s="663"/>
      <c r="DB45" s="663"/>
      <c r="DC45" s="671"/>
      <c r="DD45" s="638">
        <v>36679</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364</v>
      </c>
      <c r="CG46" s="627"/>
      <c r="CH46" s="627"/>
      <c r="CI46" s="627"/>
      <c r="CJ46" s="627"/>
      <c r="CK46" s="627"/>
      <c r="CL46" s="627"/>
      <c r="CM46" s="627"/>
      <c r="CN46" s="627"/>
      <c r="CO46" s="627"/>
      <c r="CP46" s="627"/>
      <c r="CQ46" s="628"/>
      <c r="CR46" s="629">
        <v>1721677</v>
      </c>
      <c r="CS46" s="630"/>
      <c r="CT46" s="630"/>
      <c r="CU46" s="630"/>
      <c r="CV46" s="630"/>
      <c r="CW46" s="630"/>
      <c r="CX46" s="630"/>
      <c r="CY46" s="631"/>
      <c r="CZ46" s="634">
        <v>4.2</v>
      </c>
      <c r="DA46" s="635"/>
      <c r="DB46" s="635"/>
      <c r="DC46" s="647"/>
      <c r="DD46" s="638">
        <v>17475</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c r="B47" s="748" t="s">
        <v>365</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366</v>
      </c>
      <c r="CG47" s="627"/>
      <c r="CH47" s="627"/>
      <c r="CI47" s="627"/>
      <c r="CJ47" s="627"/>
      <c r="CK47" s="627"/>
      <c r="CL47" s="627"/>
      <c r="CM47" s="627"/>
      <c r="CN47" s="627"/>
      <c r="CO47" s="627"/>
      <c r="CP47" s="627"/>
      <c r="CQ47" s="628"/>
      <c r="CR47" s="629">
        <v>360573</v>
      </c>
      <c r="CS47" s="669"/>
      <c r="CT47" s="669"/>
      <c r="CU47" s="669"/>
      <c r="CV47" s="669"/>
      <c r="CW47" s="669"/>
      <c r="CX47" s="669"/>
      <c r="CY47" s="670"/>
      <c r="CZ47" s="634">
        <v>0.9</v>
      </c>
      <c r="DA47" s="663"/>
      <c r="DB47" s="663"/>
      <c r="DC47" s="671"/>
      <c r="DD47" s="638">
        <v>67621</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ht="11.25">
      <c r="B48" s="747" t="s">
        <v>367</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368</v>
      </c>
      <c r="CG48" s="627"/>
      <c r="CH48" s="627"/>
      <c r="CI48" s="627"/>
      <c r="CJ48" s="627"/>
      <c r="CK48" s="627"/>
      <c r="CL48" s="627"/>
      <c r="CM48" s="627"/>
      <c r="CN48" s="627"/>
      <c r="CO48" s="627"/>
      <c r="CP48" s="627"/>
      <c r="CQ48" s="628"/>
      <c r="CR48" s="629" t="s">
        <v>129</v>
      </c>
      <c r="CS48" s="630"/>
      <c r="CT48" s="630"/>
      <c r="CU48" s="630"/>
      <c r="CV48" s="630"/>
      <c r="CW48" s="630"/>
      <c r="CX48" s="630"/>
      <c r="CY48" s="631"/>
      <c r="CZ48" s="634" t="s">
        <v>129</v>
      </c>
      <c r="DA48" s="635"/>
      <c r="DB48" s="635"/>
      <c r="DC48" s="647"/>
      <c r="DD48" s="638" t="s">
        <v>129</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369</v>
      </c>
      <c r="CE49" s="674"/>
      <c r="CF49" s="674"/>
      <c r="CG49" s="674"/>
      <c r="CH49" s="674"/>
      <c r="CI49" s="674"/>
      <c r="CJ49" s="674"/>
      <c r="CK49" s="674"/>
      <c r="CL49" s="674"/>
      <c r="CM49" s="674"/>
      <c r="CN49" s="674"/>
      <c r="CO49" s="674"/>
      <c r="CP49" s="674"/>
      <c r="CQ49" s="675"/>
      <c r="CR49" s="723">
        <v>40956571</v>
      </c>
      <c r="CS49" s="700"/>
      <c r="CT49" s="700"/>
      <c r="CU49" s="700"/>
      <c r="CV49" s="700"/>
      <c r="CW49" s="700"/>
      <c r="CX49" s="700"/>
      <c r="CY49" s="737"/>
      <c r="CZ49" s="728">
        <v>100</v>
      </c>
      <c r="DA49" s="738"/>
      <c r="DB49" s="738"/>
      <c r="DC49" s="739"/>
      <c r="DD49" s="740">
        <v>21628814</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1.25"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P9oXK/+vT1Zr9+52nzcIR0xca616KAN7oagKMw6ekMM2JTTZHxXfOSIuXPD0dKpfpePXkYa3B6KUGTdlhRBQFA==" saltValue="7nJTK1VhIDgUFrjhrgE0Qg==" spinCount="100000" sheet="1" objects="1" scenarios="1"/>
  <mergeCells count="618">
    <mergeCell ref="CR47:CY47"/>
    <mergeCell ref="CZ47:DC47"/>
    <mergeCell ref="DD47:DK47"/>
    <mergeCell ref="DL47:DV47"/>
    <mergeCell ref="DW47:EC47"/>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DD44:DK44"/>
    <mergeCell ref="DL44:DV44"/>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DD41:DK41"/>
    <mergeCell ref="DL41:DV41"/>
    <mergeCell ref="B44:Q44"/>
    <mergeCell ref="R44:Y44"/>
    <mergeCell ref="Z44:AC44"/>
    <mergeCell ref="AD44:AK44"/>
    <mergeCell ref="AL44:AO44"/>
    <mergeCell ref="CD44:CE48"/>
    <mergeCell ref="DD42:DK42"/>
    <mergeCell ref="DL42:DV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CZ39:DC39"/>
    <mergeCell ref="DD39:DK39"/>
    <mergeCell ref="DL39:DV39"/>
    <mergeCell ref="DW41:EC41"/>
    <mergeCell ref="DW40:EC40"/>
    <mergeCell ref="B41:Q41"/>
    <mergeCell ref="R41:Y41"/>
    <mergeCell ref="Z41:AC41"/>
    <mergeCell ref="AD41:AK41"/>
    <mergeCell ref="AL41:AO41"/>
    <mergeCell ref="AZ40:BF40"/>
    <mergeCell ref="BG40:BK42"/>
    <mergeCell ref="BM40:BU40"/>
    <mergeCell ref="BV39:CB39"/>
    <mergeCell ref="CD39:CQ39"/>
    <mergeCell ref="CR39:CY39"/>
    <mergeCell ref="CR40:CY40"/>
    <mergeCell ref="BV42:CB42"/>
    <mergeCell ref="CD42:CQ42"/>
    <mergeCell ref="CR42:CY42"/>
    <mergeCell ref="CR38:CY38"/>
    <mergeCell ref="CZ38:DC38"/>
    <mergeCell ref="DD38:DK38"/>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8:BU38"/>
    <mergeCell ref="BV38:CB38"/>
    <mergeCell ref="CD38:CQ38"/>
    <mergeCell ref="B35:Q35"/>
    <mergeCell ref="R35:Y35"/>
    <mergeCell ref="DD37:DK37"/>
    <mergeCell ref="DL37:DV37"/>
    <mergeCell ref="DW37:EC37"/>
    <mergeCell ref="B38:Q38"/>
    <mergeCell ref="R38:Y38"/>
    <mergeCell ref="Z38:AC38"/>
    <mergeCell ref="AD38:AK38"/>
    <mergeCell ref="AL38:AO38"/>
    <mergeCell ref="BV36:CB36"/>
    <mergeCell ref="BG35:CB35"/>
    <mergeCell ref="CD35:CQ35"/>
    <mergeCell ref="CR35:CY35"/>
    <mergeCell ref="CZ35:DC35"/>
    <mergeCell ref="DD35:DK35"/>
    <mergeCell ref="DW36:EC36"/>
    <mergeCell ref="DW35:EC35"/>
    <mergeCell ref="B36:Q36"/>
    <mergeCell ref="R36:Y36"/>
    <mergeCell ref="Z36:AC36"/>
    <mergeCell ref="AD36:AK36"/>
    <mergeCell ref="AL36:AO36"/>
    <mergeCell ref="AQ36:AY36"/>
    <mergeCell ref="AZ36:BF36"/>
    <mergeCell ref="BG36:BU36"/>
    <mergeCell ref="CZ34:DC34"/>
    <mergeCell ref="DD34:DK34"/>
    <mergeCell ref="DL34:DV34"/>
    <mergeCell ref="CD36:CQ36"/>
    <mergeCell ref="CR36:CY36"/>
    <mergeCell ref="CZ36:DC36"/>
    <mergeCell ref="DD36:DK36"/>
    <mergeCell ref="DL36:DV36"/>
    <mergeCell ref="DL35:DV35"/>
    <mergeCell ref="Z35:AC35"/>
    <mergeCell ref="AD35:AK35"/>
    <mergeCell ref="AL35:AO35"/>
    <mergeCell ref="AQ35:BF35"/>
    <mergeCell ref="CD34:CQ34"/>
    <mergeCell ref="CR34:CY34"/>
    <mergeCell ref="CD33:CQ33"/>
    <mergeCell ref="B33:Q33"/>
    <mergeCell ref="R33:Y33"/>
    <mergeCell ref="Z33:AC33"/>
    <mergeCell ref="AD33:AK33"/>
    <mergeCell ref="AL33:AO33"/>
    <mergeCell ref="DW33:EC33"/>
    <mergeCell ref="B34:Q34"/>
    <mergeCell ref="R34:Y34"/>
    <mergeCell ref="Z34:AC34"/>
    <mergeCell ref="AD34:AK34"/>
    <mergeCell ref="AL34:AO34"/>
    <mergeCell ref="AX33:BF33"/>
    <mergeCell ref="BG33:BL33"/>
    <mergeCell ref="BM33:BQ33"/>
    <mergeCell ref="BR33:BW33"/>
    <mergeCell ref="B32:Q32"/>
    <mergeCell ref="R32:Y32"/>
    <mergeCell ref="Z32:AC32"/>
    <mergeCell ref="AD32:AK32"/>
    <mergeCell ref="AL32:AO32"/>
    <mergeCell ref="DW34:EC34"/>
    <mergeCell ref="CR33:CY33"/>
    <mergeCell ref="CZ33:DC33"/>
    <mergeCell ref="DD33:DK33"/>
    <mergeCell ref="DL33:DV33"/>
    <mergeCell ref="AD31:AK31"/>
    <mergeCell ref="AL31:AO31"/>
    <mergeCell ref="AP31:AS33"/>
    <mergeCell ref="AT31:AT33"/>
    <mergeCell ref="CR31:CY31"/>
    <mergeCell ref="AX32:BF32"/>
    <mergeCell ref="BG32:BL32"/>
    <mergeCell ref="BM32:BQ32"/>
    <mergeCell ref="BR32:BW32"/>
    <mergeCell ref="BX33:CB33"/>
    <mergeCell ref="DW32:EC32"/>
    <mergeCell ref="BX32:CB32"/>
    <mergeCell ref="CF32:CQ32"/>
    <mergeCell ref="AX31:BF31"/>
    <mergeCell ref="BG31:BL31"/>
    <mergeCell ref="BM31:BQ31"/>
    <mergeCell ref="BR31:BW31"/>
    <mergeCell ref="BX31:CB31"/>
    <mergeCell ref="CF31:CQ31"/>
    <mergeCell ref="CR32:CY32"/>
    <mergeCell ref="CZ32:DC32"/>
    <mergeCell ref="DD32:DK32"/>
    <mergeCell ref="DL32:DV32"/>
    <mergeCell ref="DD30:DK30"/>
    <mergeCell ref="DL30:DV30"/>
    <mergeCell ref="DW30:EC30"/>
    <mergeCell ref="B31:Q31"/>
    <mergeCell ref="R31:Y31"/>
    <mergeCell ref="Z31:AC31"/>
    <mergeCell ref="CZ31:DC31"/>
    <mergeCell ref="DD31:DK31"/>
    <mergeCell ref="DL31:DV31"/>
    <mergeCell ref="DW31:EC31"/>
    <mergeCell ref="BO29:BR29"/>
    <mergeCell ref="BS29:CB29"/>
    <mergeCell ref="CD29:CE32"/>
    <mergeCell ref="CF29:CQ29"/>
    <mergeCell ref="CR29:CY29"/>
    <mergeCell ref="CZ29:DC29"/>
    <mergeCell ref="BR30:CB30"/>
    <mergeCell ref="CF30:CQ30"/>
    <mergeCell ref="CR30:CY30"/>
    <mergeCell ref="CZ30:DC30"/>
    <mergeCell ref="DD29:DK29"/>
    <mergeCell ref="DL29:DV29"/>
    <mergeCell ref="DW29:EC29"/>
    <mergeCell ref="B30:Q30"/>
    <mergeCell ref="R30:Y30"/>
    <mergeCell ref="Z30:AC30"/>
    <mergeCell ref="AD30:AK30"/>
    <mergeCell ref="AL30:AO30"/>
    <mergeCell ref="AP30:BF30"/>
    <mergeCell ref="BG30:BQ30"/>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DW27:EC27"/>
    <mergeCell ref="DW26:EC26"/>
    <mergeCell ref="B27:Q27"/>
    <mergeCell ref="R27:Y27"/>
    <mergeCell ref="Z27:AC27"/>
    <mergeCell ref="AD27:AK27"/>
    <mergeCell ref="AL27:AO27"/>
    <mergeCell ref="AP27:BF27"/>
    <mergeCell ref="BG27:BN27"/>
    <mergeCell ref="CD25:CQ25"/>
    <mergeCell ref="CR25:CY25"/>
    <mergeCell ref="CZ25:DC25"/>
    <mergeCell ref="DD25:DK25"/>
    <mergeCell ref="CD27:CQ27"/>
    <mergeCell ref="CR27:CY27"/>
    <mergeCell ref="CZ27:DC27"/>
    <mergeCell ref="DD27:DK27"/>
    <mergeCell ref="DD26:DK26"/>
    <mergeCell ref="CD24:CQ24"/>
    <mergeCell ref="CR24:CY24"/>
    <mergeCell ref="CZ24:DC24"/>
    <mergeCell ref="B24:Q24"/>
    <mergeCell ref="R24:Y24"/>
    <mergeCell ref="Z24:AC24"/>
    <mergeCell ref="AD24:AK24"/>
    <mergeCell ref="AL24:AO24"/>
    <mergeCell ref="DL24:DV24"/>
    <mergeCell ref="DW24:EC24"/>
    <mergeCell ref="B25:Q25"/>
    <mergeCell ref="R25:Y25"/>
    <mergeCell ref="Z25:AC25"/>
    <mergeCell ref="AD25:AK25"/>
    <mergeCell ref="AL25:AO25"/>
    <mergeCell ref="AP25:BF25"/>
    <mergeCell ref="BG25:BN25"/>
    <mergeCell ref="BG24:BN24"/>
    <mergeCell ref="BG22:BN22"/>
    <mergeCell ref="BO22:BR22"/>
    <mergeCell ref="BS22:CB22"/>
    <mergeCell ref="BG26:BN26"/>
    <mergeCell ref="BO26:BR26"/>
    <mergeCell ref="BO25:BR25"/>
    <mergeCell ref="BO24:BR24"/>
    <mergeCell ref="BS24:CB24"/>
    <mergeCell ref="BS25:CB25"/>
    <mergeCell ref="B22:Q22"/>
    <mergeCell ref="R22:Y22"/>
    <mergeCell ref="Z22:AC22"/>
    <mergeCell ref="AD22:AK22"/>
    <mergeCell ref="AL22:AO22"/>
    <mergeCell ref="AP22:BF22"/>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S23:CB23"/>
    <mergeCell ref="DD24:DK24"/>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CD18:CQ18"/>
    <mergeCell ref="CR18:CY18"/>
    <mergeCell ref="CZ18:DC18"/>
    <mergeCell ref="DD18:DP18"/>
    <mergeCell ref="CD19:CQ19"/>
    <mergeCell ref="CR19:CY19"/>
    <mergeCell ref="CZ19:DC19"/>
    <mergeCell ref="DD19:DP19"/>
    <mergeCell ref="DQ18:EC18"/>
    <mergeCell ref="BO18:BR18"/>
    <mergeCell ref="BS18:CB18"/>
    <mergeCell ref="B19:Q19"/>
    <mergeCell ref="R19:Y19"/>
    <mergeCell ref="Z19:AC19"/>
    <mergeCell ref="AD19:AK19"/>
    <mergeCell ref="AL19:AO19"/>
    <mergeCell ref="AP19:BF19"/>
    <mergeCell ref="BG19:BN19"/>
    <mergeCell ref="BG18:BN18"/>
    <mergeCell ref="AP17:BF17"/>
    <mergeCell ref="BG17:BN17"/>
    <mergeCell ref="BO17:BR17"/>
    <mergeCell ref="BS17:CB17"/>
    <mergeCell ref="CD17:CQ17"/>
    <mergeCell ref="B18:Q18"/>
    <mergeCell ref="R18:Y18"/>
    <mergeCell ref="Z18:AC18"/>
    <mergeCell ref="AD18:AK18"/>
    <mergeCell ref="AL18:AO18"/>
    <mergeCell ref="AP18:BF18"/>
    <mergeCell ref="DQ16:EC16"/>
    <mergeCell ref="B17:Q17"/>
    <mergeCell ref="R17:Y17"/>
    <mergeCell ref="Z17:AC17"/>
    <mergeCell ref="AD17:AK17"/>
    <mergeCell ref="AL17:AO17"/>
    <mergeCell ref="CZ17:DC17"/>
    <mergeCell ref="DD17:DP17"/>
    <mergeCell ref="DQ17:EC17"/>
    <mergeCell ref="CR17:CY17"/>
    <mergeCell ref="BO16:BR16"/>
    <mergeCell ref="BS16:CB16"/>
    <mergeCell ref="CD15:CQ15"/>
    <mergeCell ref="CR15:CY15"/>
    <mergeCell ref="CZ15:DC15"/>
    <mergeCell ref="DD15:DP15"/>
    <mergeCell ref="CD16:CQ16"/>
    <mergeCell ref="CR16:CY16"/>
    <mergeCell ref="CZ16:DC16"/>
    <mergeCell ref="DD16:DP16"/>
    <mergeCell ref="DQ15:EC15"/>
    <mergeCell ref="BO15:BR15"/>
    <mergeCell ref="BS15:CB15"/>
    <mergeCell ref="B16:Q16"/>
    <mergeCell ref="R16:Y16"/>
    <mergeCell ref="Z16:AC16"/>
    <mergeCell ref="AD16:AK16"/>
    <mergeCell ref="AL16:AO16"/>
    <mergeCell ref="AP16:BF16"/>
    <mergeCell ref="BG16:BN16"/>
    <mergeCell ref="BG15:BN15"/>
    <mergeCell ref="AP14:BF14"/>
    <mergeCell ref="BG14:BN14"/>
    <mergeCell ref="BO14:BR14"/>
    <mergeCell ref="BS14:CB14"/>
    <mergeCell ref="CD14:CQ14"/>
    <mergeCell ref="B15:Q15"/>
    <mergeCell ref="R15:Y15"/>
    <mergeCell ref="Z15:AC15"/>
    <mergeCell ref="AD15:AK15"/>
    <mergeCell ref="AL15:AO15"/>
    <mergeCell ref="AP15:BF15"/>
    <mergeCell ref="DQ13:EC13"/>
    <mergeCell ref="B14:Q14"/>
    <mergeCell ref="R14:Y14"/>
    <mergeCell ref="Z14:AC14"/>
    <mergeCell ref="AD14:AK14"/>
    <mergeCell ref="AL14:AO14"/>
    <mergeCell ref="CZ14:DC14"/>
    <mergeCell ref="DD14:DP14"/>
    <mergeCell ref="DQ14:EC14"/>
    <mergeCell ref="CR14:CY14"/>
    <mergeCell ref="BO13:BR13"/>
    <mergeCell ref="BS13:CB13"/>
    <mergeCell ref="CD12:CQ12"/>
    <mergeCell ref="CR12:CY12"/>
    <mergeCell ref="CZ12:DC12"/>
    <mergeCell ref="DD12:DP12"/>
    <mergeCell ref="CD13:CQ13"/>
    <mergeCell ref="CR13:CY13"/>
    <mergeCell ref="CZ13:DC13"/>
    <mergeCell ref="DD13:DP13"/>
    <mergeCell ref="DQ12:EC12"/>
    <mergeCell ref="BO12:BR12"/>
    <mergeCell ref="BS12:CB12"/>
    <mergeCell ref="B13:Q13"/>
    <mergeCell ref="R13:Y13"/>
    <mergeCell ref="Z13:AC13"/>
    <mergeCell ref="AD13:AK13"/>
    <mergeCell ref="AL13:AO13"/>
    <mergeCell ref="AP13:BF13"/>
    <mergeCell ref="BG13:BN13"/>
    <mergeCell ref="BG12:BN12"/>
    <mergeCell ref="AP11:BF11"/>
    <mergeCell ref="BG11:BN11"/>
    <mergeCell ref="BO11:BR11"/>
    <mergeCell ref="BS11:CB11"/>
    <mergeCell ref="CD11:CQ11"/>
    <mergeCell ref="B12:Q12"/>
    <mergeCell ref="R12:Y12"/>
    <mergeCell ref="Z12:AC12"/>
    <mergeCell ref="AD12:AK12"/>
    <mergeCell ref="AL12:AO12"/>
    <mergeCell ref="AP12:BF12"/>
    <mergeCell ref="DQ10:EC10"/>
    <mergeCell ref="B11:Q11"/>
    <mergeCell ref="R11:Y11"/>
    <mergeCell ref="Z11:AC11"/>
    <mergeCell ref="AD11:AK11"/>
    <mergeCell ref="AL11:AO11"/>
    <mergeCell ref="CZ11:DC11"/>
    <mergeCell ref="DD11:DP11"/>
    <mergeCell ref="DQ11:EC11"/>
    <mergeCell ref="CR11:CY11"/>
    <mergeCell ref="BO10:BR10"/>
    <mergeCell ref="BS10:CB10"/>
    <mergeCell ref="CD9:CQ9"/>
    <mergeCell ref="CR9:CY9"/>
    <mergeCell ref="CZ9:DC9"/>
    <mergeCell ref="DD9:DP9"/>
    <mergeCell ref="CD10:CQ10"/>
    <mergeCell ref="CR10:CY10"/>
    <mergeCell ref="CZ10:DC10"/>
    <mergeCell ref="DD10:DP10"/>
    <mergeCell ref="DQ9:EC9"/>
    <mergeCell ref="BO9:BR9"/>
    <mergeCell ref="BS9:CB9"/>
    <mergeCell ref="B10:Q10"/>
    <mergeCell ref="R10:Y10"/>
    <mergeCell ref="Z10:AC10"/>
    <mergeCell ref="AD10:AK10"/>
    <mergeCell ref="AL10:AO10"/>
    <mergeCell ref="AP10:BF10"/>
    <mergeCell ref="BG10:BN10"/>
    <mergeCell ref="BG9:BN9"/>
    <mergeCell ref="AP8:BF8"/>
    <mergeCell ref="BG8:BN8"/>
    <mergeCell ref="BO8:BR8"/>
    <mergeCell ref="BS8:CB8"/>
    <mergeCell ref="CD8:CQ8"/>
    <mergeCell ref="B9:Q9"/>
    <mergeCell ref="R9:Y9"/>
    <mergeCell ref="Z9:AC9"/>
    <mergeCell ref="AD9:AK9"/>
    <mergeCell ref="AL9:AO9"/>
    <mergeCell ref="AP9:BF9"/>
    <mergeCell ref="DQ7:EC7"/>
    <mergeCell ref="B8:Q8"/>
    <mergeCell ref="R8:Y8"/>
    <mergeCell ref="Z8:AC8"/>
    <mergeCell ref="AD8:AK8"/>
    <mergeCell ref="AL8:AO8"/>
    <mergeCell ref="CZ8:DC8"/>
    <mergeCell ref="DD8:DP8"/>
    <mergeCell ref="DQ8:EC8"/>
    <mergeCell ref="CR8:CY8"/>
    <mergeCell ref="BO7:BR7"/>
    <mergeCell ref="BS7:CB7"/>
    <mergeCell ref="CD6:CQ6"/>
    <mergeCell ref="CR6:CY6"/>
    <mergeCell ref="CZ6:DC6"/>
    <mergeCell ref="DD6:DP6"/>
    <mergeCell ref="CD7:CQ7"/>
    <mergeCell ref="CR7:CY7"/>
    <mergeCell ref="CZ7:DC7"/>
    <mergeCell ref="DD7:DP7"/>
    <mergeCell ref="DQ6:EC6"/>
    <mergeCell ref="BO6:BR6"/>
    <mergeCell ref="BS6:CB6"/>
    <mergeCell ref="B7:Q7"/>
    <mergeCell ref="R7:Y7"/>
    <mergeCell ref="Z7:AC7"/>
    <mergeCell ref="AD7:AK7"/>
    <mergeCell ref="AL7:AO7"/>
    <mergeCell ref="AP7:BF7"/>
    <mergeCell ref="BG7:BN7"/>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6" zoomScale="55" zoomScaleNormal="55" zoomScaleSheetLayoutView="70" workbookViewId="0">
      <selection activeCell="AU44" sqref="AU44:AY44"/>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49" t="s">
        <v>370</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371</v>
      </c>
      <c r="DK2" s="751"/>
      <c r="DL2" s="751"/>
      <c r="DM2" s="751"/>
      <c r="DN2" s="751"/>
      <c r="DO2" s="752"/>
      <c r="DP2" s="224"/>
      <c r="DQ2" s="750" t="s">
        <v>372</v>
      </c>
      <c r="DR2" s="751"/>
      <c r="DS2" s="751"/>
      <c r="DT2" s="751"/>
      <c r="DU2" s="751"/>
      <c r="DV2" s="751"/>
      <c r="DW2" s="751"/>
      <c r="DX2" s="751"/>
      <c r="DY2" s="751"/>
      <c r="DZ2" s="752"/>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3" t="s">
        <v>373</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374</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c r="A5" s="755" t="s">
        <v>375</v>
      </c>
      <c r="B5" s="756"/>
      <c r="C5" s="756"/>
      <c r="D5" s="756"/>
      <c r="E5" s="756"/>
      <c r="F5" s="756"/>
      <c r="G5" s="756"/>
      <c r="H5" s="756"/>
      <c r="I5" s="756"/>
      <c r="J5" s="756"/>
      <c r="K5" s="756"/>
      <c r="L5" s="756"/>
      <c r="M5" s="756"/>
      <c r="N5" s="756"/>
      <c r="O5" s="756"/>
      <c r="P5" s="757"/>
      <c r="Q5" s="761" t="s">
        <v>376</v>
      </c>
      <c r="R5" s="762"/>
      <c r="S5" s="762"/>
      <c r="T5" s="762"/>
      <c r="U5" s="763"/>
      <c r="V5" s="761" t="s">
        <v>377</v>
      </c>
      <c r="W5" s="762"/>
      <c r="X5" s="762"/>
      <c r="Y5" s="762"/>
      <c r="Z5" s="763"/>
      <c r="AA5" s="761" t="s">
        <v>378</v>
      </c>
      <c r="AB5" s="762"/>
      <c r="AC5" s="762"/>
      <c r="AD5" s="762"/>
      <c r="AE5" s="762"/>
      <c r="AF5" s="767" t="s">
        <v>379</v>
      </c>
      <c r="AG5" s="762"/>
      <c r="AH5" s="762"/>
      <c r="AI5" s="762"/>
      <c r="AJ5" s="768"/>
      <c r="AK5" s="762" t="s">
        <v>380</v>
      </c>
      <c r="AL5" s="762"/>
      <c r="AM5" s="762"/>
      <c r="AN5" s="762"/>
      <c r="AO5" s="763"/>
      <c r="AP5" s="761" t="s">
        <v>381</v>
      </c>
      <c r="AQ5" s="762"/>
      <c r="AR5" s="762"/>
      <c r="AS5" s="762"/>
      <c r="AT5" s="763"/>
      <c r="AU5" s="761" t="s">
        <v>382</v>
      </c>
      <c r="AV5" s="762"/>
      <c r="AW5" s="762"/>
      <c r="AX5" s="762"/>
      <c r="AY5" s="768"/>
      <c r="AZ5" s="228"/>
      <c r="BA5" s="228"/>
      <c r="BB5" s="228"/>
      <c r="BC5" s="228"/>
      <c r="BD5" s="228"/>
      <c r="BE5" s="229"/>
      <c r="BF5" s="229"/>
      <c r="BG5" s="229"/>
      <c r="BH5" s="229"/>
      <c r="BI5" s="229"/>
      <c r="BJ5" s="229"/>
      <c r="BK5" s="229"/>
      <c r="BL5" s="229"/>
      <c r="BM5" s="229"/>
      <c r="BN5" s="229"/>
      <c r="BO5" s="229"/>
      <c r="BP5" s="229"/>
      <c r="BQ5" s="755" t="s">
        <v>383</v>
      </c>
      <c r="BR5" s="756"/>
      <c r="BS5" s="756"/>
      <c r="BT5" s="756"/>
      <c r="BU5" s="756"/>
      <c r="BV5" s="756"/>
      <c r="BW5" s="756"/>
      <c r="BX5" s="756"/>
      <c r="BY5" s="756"/>
      <c r="BZ5" s="756"/>
      <c r="CA5" s="756"/>
      <c r="CB5" s="756"/>
      <c r="CC5" s="756"/>
      <c r="CD5" s="756"/>
      <c r="CE5" s="756"/>
      <c r="CF5" s="756"/>
      <c r="CG5" s="757"/>
      <c r="CH5" s="761" t="s">
        <v>384</v>
      </c>
      <c r="CI5" s="762"/>
      <c r="CJ5" s="762"/>
      <c r="CK5" s="762"/>
      <c r="CL5" s="763"/>
      <c r="CM5" s="761" t="s">
        <v>385</v>
      </c>
      <c r="CN5" s="762"/>
      <c r="CO5" s="762"/>
      <c r="CP5" s="762"/>
      <c r="CQ5" s="763"/>
      <c r="CR5" s="761" t="s">
        <v>386</v>
      </c>
      <c r="CS5" s="762"/>
      <c r="CT5" s="762"/>
      <c r="CU5" s="762"/>
      <c r="CV5" s="763"/>
      <c r="CW5" s="761" t="s">
        <v>387</v>
      </c>
      <c r="CX5" s="762"/>
      <c r="CY5" s="762"/>
      <c r="CZ5" s="762"/>
      <c r="DA5" s="763"/>
      <c r="DB5" s="761" t="s">
        <v>388</v>
      </c>
      <c r="DC5" s="762"/>
      <c r="DD5" s="762"/>
      <c r="DE5" s="762"/>
      <c r="DF5" s="763"/>
      <c r="DG5" s="791" t="s">
        <v>389</v>
      </c>
      <c r="DH5" s="792"/>
      <c r="DI5" s="792"/>
      <c r="DJ5" s="792"/>
      <c r="DK5" s="793"/>
      <c r="DL5" s="791" t="s">
        <v>390</v>
      </c>
      <c r="DM5" s="792"/>
      <c r="DN5" s="792"/>
      <c r="DO5" s="792"/>
      <c r="DP5" s="793"/>
      <c r="DQ5" s="761" t="s">
        <v>391</v>
      </c>
      <c r="DR5" s="762"/>
      <c r="DS5" s="762"/>
      <c r="DT5" s="762"/>
      <c r="DU5" s="763"/>
      <c r="DV5" s="761" t="s">
        <v>382</v>
      </c>
      <c r="DW5" s="762"/>
      <c r="DX5" s="762"/>
      <c r="DY5" s="762"/>
      <c r="DZ5" s="768"/>
      <c r="EA5" s="230"/>
    </row>
    <row r="6" spans="1:131" s="231" customFormat="1" ht="26.25" customHeight="1" thickBot="1">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c r="A7" s="232">
        <v>1</v>
      </c>
      <c r="B7" s="777" t="s">
        <v>392</v>
      </c>
      <c r="C7" s="778"/>
      <c r="D7" s="778"/>
      <c r="E7" s="778"/>
      <c r="F7" s="778"/>
      <c r="G7" s="778"/>
      <c r="H7" s="778"/>
      <c r="I7" s="778"/>
      <c r="J7" s="778"/>
      <c r="K7" s="778"/>
      <c r="L7" s="778"/>
      <c r="M7" s="778"/>
      <c r="N7" s="778"/>
      <c r="O7" s="778"/>
      <c r="P7" s="779"/>
      <c r="Q7" s="780">
        <v>41937</v>
      </c>
      <c r="R7" s="781"/>
      <c r="S7" s="781"/>
      <c r="T7" s="781"/>
      <c r="U7" s="781"/>
      <c r="V7" s="781">
        <v>40957</v>
      </c>
      <c r="W7" s="781"/>
      <c r="X7" s="781"/>
      <c r="Y7" s="781"/>
      <c r="Z7" s="781"/>
      <c r="AA7" s="781">
        <v>980</v>
      </c>
      <c r="AB7" s="781"/>
      <c r="AC7" s="781"/>
      <c r="AD7" s="781"/>
      <c r="AE7" s="782"/>
      <c r="AF7" s="783">
        <v>951</v>
      </c>
      <c r="AG7" s="784"/>
      <c r="AH7" s="784"/>
      <c r="AI7" s="784"/>
      <c r="AJ7" s="785"/>
      <c r="AK7" s="786">
        <v>2438</v>
      </c>
      <c r="AL7" s="787"/>
      <c r="AM7" s="787"/>
      <c r="AN7" s="787"/>
      <c r="AO7" s="787"/>
      <c r="AP7" s="787">
        <v>44027</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t="s">
        <v>608</v>
      </c>
      <c r="BS7" s="774" t="s">
        <v>600</v>
      </c>
      <c r="BT7" s="775"/>
      <c r="BU7" s="775"/>
      <c r="BV7" s="775"/>
      <c r="BW7" s="775"/>
      <c r="BX7" s="775"/>
      <c r="BY7" s="775"/>
      <c r="BZ7" s="775"/>
      <c r="CA7" s="775"/>
      <c r="CB7" s="775"/>
      <c r="CC7" s="775"/>
      <c r="CD7" s="775"/>
      <c r="CE7" s="775"/>
      <c r="CF7" s="775"/>
      <c r="CG7" s="790"/>
      <c r="CH7" s="771">
        <v>52</v>
      </c>
      <c r="CI7" s="772"/>
      <c r="CJ7" s="772"/>
      <c r="CK7" s="772"/>
      <c r="CL7" s="773"/>
      <c r="CM7" s="771">
        <v>19</v>
      </c>
      <c r="CN7" s="772"/>
      <c r="CO7" s="772"/>
      <c r="CP7" s="772"/>
      <c r="CQ7" s="773"/>
      <c r="CR7" s="771">
        <v>30</v>
      </c>
      <c r="CS7" s="772"/>
      <c r="CT7" s="772"/>
      <c r="CU7" s="772"/>
      <c r="CV7" s="773"/>
      <c r="CW7" s="771" t="s">
        <v>531</v>
      </c>
      <c r="CX7" s="772"/>
      <c r="CY7" s="772"/>
      <c r="CZ7" s="772"/>
      <c r="DA7" s="773"/>
      <c r="DB7" s="771" t="s">
        <v>531</v>
      </c>
      <c r="DC7" s="772"/>
      <c r="DD7" s="772"/>
      <c r="DE7" s="772"/>
      <c r="DF7" s="773"/>
      <c r="DG7" s="771" t="s">
        <v>531</v>
      </c>
      <c r="DH7" s="772"/>
      <c r="DI7" s="772"/>
      <c r="DJ7" s="772"/>
      <c r="DK7" s="773"/>
      <c r="DL7" s="771">
        <v>600</v>
      </c>
      <c r="DM7" s="772"/>
      <c r="DN7" s="772"/>
      <c r="DO7" s="772"/>
      <c r="DP7" s="773"/>
      <c r="DQ7" s="771">
        <v>60</v>
      </c>
      <c r="DR7" s="772"/>
      <c r="DS7" s="772"/>
      <c r="DT7" s="772"/>
      <c r="DU7" s="773"/>
      <c r="DV7" s="774"/>
      <c r="DW7" s="775"/>
      <c r="DX7" s="775"/>
      <c r="DY7" s="775"/>
      <c r="DZ7" s="776"/>
      <c r="EA7" s="230"/>
    </row>
    <row r="8" spans="1:131" s="231" customFormat="1" ht="26.25" customHeight="1">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601</v>
      </c>
      <c r="BT8" s="802"/>
      <c r="BU8" s="802"/>
      <c r="BV8" s="802"/>
      <c r="BW8" s="802"/>
      <c r="BX8" s="802"/>
      <c r="BY8" s="802"/>
      <c r="BZ8" s="802"/>
      <c r="CA8" s="802"/>
      <c r="CB8" s="802"/>
      <c r="CC8" s="802"/>
      <c r="CD8" s="802"/>
      <c r="CE8" s="802"/>
      <c r="CF8" s="802"/>
      <c r="CG8" s="803"/>
      <c r="CH8" s="804">
        <v>2</v>
      </c>
      <c r="CI8" s="805"/>
      <c r="CJ8" s="805"/>
      <c r="CK8" s="805"/>
      <c r="CL8" s="806"/>
      <c r="CM8" s="804">
        <v>60</v>
      </c>
      <c r="CN8" s="805"/>
      <c r="CO8" s="805"/>
      <c r="CP8" s="805"/>
      <c r="CQ8" s="806"/>
      <c r="CR8" s="804">
        <v>30</v>
      </c>
      <c r="CS8" s="805"/>
      <c r="CT8" s="805"/>
      <c r="CU8" s="805"/>
      <c r="CV8" s="806"/>
      <c r="CW8" s="804">
        <v>36</v>
      </c>
      <c r="CX8" s="805"/>
      <c r="CY8" s="805"/>
      <c r="CZ8" s="805"/>
      <c r="DA8" s="806"/>
      <c r="DB8" s="804" t="s">
        <v>531</v>
      </c>
      <c r="DC8" s="805"/>
      <c r="DD8" s="805"/>
      <c r="DE8" s="805"/>
      <c r="DF8" s="806"/>
      <c r="DG8" s="804" t="s">
        <v>531</v>
      </c>
      <c r="DH8" s="805"/>
      <c r="DI8" s="805"/>
      <c r="DJ8" s="805"/>
      <c r="DK8" s="806"/>
      <c r="DL8" s="804" t="s">
        <v>531</v>
      </c>
      <c r="DM8" s="805"/>
      <c r="DN8" s="805"/>
      <c r="DO8" s="805"/>
      <c r="DP8" s="806"/>
      <c r="DQ8" s="804" t="s">
        <v>531</v>
      </c>
      <c r="DR8" s="805"/>
      <c r="DS8" s="805"/>
      <c r="DT8" s="805"/>
      <c r="DU8" s="806"/>
      <c r="DV8" s="801"/>
      <c r="DW8" s="802"/>
      <c r="DX8" s="802"/>
      <c r="DY8" s="802"/>
      <c r="DZ8" s="807"/>
      <c r="EA8" s="230"/>
    </row>
    <row r="9" spans="1:131" s="231" customFormat="1" ht="26.25" customHeight="1">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t="s">
        <v>602</v>
      </c>
      <c r="BT9" s="802"/>
      <c r="BU9" s="802"/>
      <c r="BV9" s="802"/>
      <c r="BW9" s="802"/>
      <c r="BX9" s="802"/>
      <c r="BY9" s="802"/>
      <c r="BZ9" s="802"/>
      <c r="CA9" s="802"/>
      <c r="CB9" s="802"/>
      <c r="CC9" s="802"/>
      <c r="CD9" s="802"/>
      <c r="CE9" s="802"/>
      <c r="CF9" s="802"/>
      <c r="CG9" s="803"/>
      <c r="CH9" s="804">
        <v>-1</v>
      </c>
      <c r="CI9" s="805"/>
      <c r="CJ9" s="805"/>
      <c r="CK9" s="805"/>
      <c r="CL9" s="806"/>
      <c r="CM9" s="804">
        <v>34</v>
      </c>
      <c r="CN9" s="805"/>
      <c r="CO9" s="805"/>
      <c r="CP9" s="805"/>
      <c r="CQ9" s="806"/>
      <c r="CR9" s="804">
        <v>5</v>
      </c>
      <c r="CS9" s="805"/>
      <c r="CT9" s="805"/>
      <c r="CU9" s="805"/>
      <c r="CV9" s="806"/>
      <c r="CW9" s="804" t="s">
        <v>531</v>
      </c>
      <c r="CX9" s="805"/>
      <c r="CY9" s="805"/>
      <c r="CZ9" s="805"/>
      <c r="DA9" s="806"/>
      <c r="DB9" s="804" t="s">
        <v>531</v>
      </c>
      <c r="DC9" s="805"/>
      <c r="DD9" s="805"/>
      <c r="DE9" s="805"/>
      <c r="DF9" s="806"/>
      <c r="DG9" s="804" t="s">
        <v>531</v>
      </c>
      <c r="DH9" s="805"/>
      <c r="DI9" s="805"/>
      <c r="DJ9" s="805"/>
      <c r="DK9" s="806"/>
      <c r="DL9" s="804" t="s">
        <v>531</v>
      </c>
      <c r="DM9" s="805"/>
      <c r="DN9" s="805"/>
      <c r="DO9" s="805"/>
      <c r="DP9" s="806"/>
      <c r="DQ9" s="804" t="s">
        <v>531</v>
      </c>
      <c r="DR9" s="805"/>
      <c r="DS9" s="805"/>
      <c r="DT9" s="805"/>
      <c r="DU9" s="806"/>
      <c r="DV9" s="801"/>
      <c r="DW9" s="802"/>
      <c r="DX9" s="802"/>
      <c r="DY9" s="802"/>
      <c r="DZ9" s="807"/>
      <c r="EA9" s="230"/>
    </row>
    <row r="10" spans="1:131" s="231" customFormat="1" ht="26.25" customHeight="1">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t="s">
        <v>603</v>
      </c>
      <c r="BT10" s="802"/>
      <c r="BU10" s="802"/>
      <c r="BV10" s="802"/>
      <c r="BW10" s="802"/>
      <c r="BX10" s="802"/>
      <c r="BY10" s="802"/>
      <c r="BZ10" s="802"/>
      <c r="CA10" s="802"/>
      <c r="CB10" s="802"/>
      <c r="CC10" s="802"/>
      <c r="CD10" s="802"/>
      <c r="CE10" s="802"/>
      <c r="CF10" s="802"/>
      <c r="CG10" s="803"/>
      <c r="CH10" s="804">
        <v>-3</v>
      </c>
      <c r="CI10" s="805"/>
      <c r="CJ10" s="805"/>
      <c r="CK10" s="805"/>
      <c r="CL10" s="806"/>
      <c r="CM10" s="804">
        <v>15</v>
      </c>
      <c r="CN10" s="805"/>
      <c r="CO10" s="805"/>
      <c r="CP10" s="805"/>
      <c r="CQ10" s="806"/>
      <c r="CR10" s="804">
        <v>13</v>
      </c>
      <c r="CS10" s="805"/>
      <c r="CT10" s="805"/>
      <c r="CU10" s="805"/>
      <c r="CV10" s="806"/>
      <c r="CW10" s="804" t="s">
        <v>531</v>
      </c>
      <c r="CX10" s="805"/>
      <c r="CY10" s="805"/>
      <c r="CZ10" s="805"/>
      <c r="DA10" s="806"/>
      <c r="DB10" s="804" t="s">
        <v>531</v>
      </c>
      <c r="DC10" s="805"/>
      <c r="DD10" s="805"/>
      <c r="DE10" s="805"/>
      <c r="DF10" s="806"/>
      <c r="DG10" s="804" t="s">
        <v>531</v>
      </c>
      <c r="DH10" s="805"/>
      <c r="DI10" s="805"/>
      <c r="DJ10" s="805"/>
      <c r="DK10" s="806"/>
      <c r="DL10" s="804" t="s">
        <v>531</v>
      </c>
      <c r="DM10" s="805"/>
      <c r="DN10" s="805"/>
      <c r="DO10" s="805"/>
      <c r="DP10" s="806"/>
      <c r="DQ10" s="804" t="s">
        <v>531</v>
      </c>
      <c r="DR10" s="805"/>
      <c r="DS10" s="805"/>
      <c r="DT10" s="805"/>
      <c r="DU10" s="806"/>
      <c r="DV10" s="801"/>
      <c r="DW10" s="802"/>
      <c r="DX10" s="802"/>
      <c r="DY10" s="802"/>
      <c r="DZ10" s="807"/>
      <c r="EA10" s="230"/>
    </row>
    <row r="11" spans="1:131" s="231" customFormat="1" ht="26.25" customHeight="1">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t="s">
        <v>604</v>
      </c>
      <c r="BT11" s="802"/>
      <c r="BU11" s="802"/>
      <c r="BV11" s="802"/>
      <c r="BW11" s="802"/>
      <c r="BX11" s="802"/>
      <c r="BY11" s="802"/>
      <c r="BZ11" s="802"/>
      <c r="CA11" s="802"/>
      <c r="CB11" s="802"/>
      <c r="CC11" s="802"/>
      <c r="CD11" s="802"/>
      <c r="CE11" s="802"/>
      <c r="CF11" s="802"/>
      <c r="CG11" s="803"/>
      <c r="CH11" s="804">
        <v>-22</v>
      </c>
      <c r="CI11" s="805"/>
      <c r="CJ11" s="805"/>
      <c r="CK11" s="805"/>
      <c r="CL11" s="806"/>
      <c r="CM11" s="804">
        <v>14</v>
      </c>
      <c r="CN11" s="805"/>
      <c r="CO11" s="805"/>
      <c r="CP11" s="805"/>
      <c r="CQ11" s="806"/>
      <c r="CR11" s="804">
        <v>11</v>
      </c>
      <c r="CS11" s="805"/>
      <c r="CT11" s="805"/>
      <c r="CU11" s="805"/>
      <c r="CV11" s="806"/>
      <c r="CW11" s="804" t="s">
        <v>531</v>
      </c>
      <c r="CX11" s="805"/>
      <c r="CY11" s="805"/>
      <c r="CZ11" s="805"/>
      <c r="DA11" s="806"/>
      <c r="DB11" s="804" t="s">
        <v>531</v>
      </c>
      <c r="DC11" s="805"/>
      <c r="DD11" s="805"/>
      <c r="DE11" s="805"/>
      <c r="DF11" s="806"/>
      <c r="DG11" s="804" t="s">
        <v>531</v>
      </c>
      <c r="DH11" s="805"/>
      <c r="DI11" s="805"/>
      <c r="DJ11" s="805"/>
      <c r="DK11" s="806"/>
      <c r="DL11" s="804" t="s">
        <v>531</v>
      </c>
      <c r="DM11" s="805"/>
      <c r="DN11" s="805"/>
      <c r="DO11" s="805"/>
      <c r="DP11" s="806"/>
      <c r="DQ11" s="804" t="s">
        <v>531</v>
      </c>
      <c r="DR11" s="805"/>
      <c r="DS11" s="805"/>
      <c r="DT11" s="805"/>
      <c r="DU11" s="806"/>
      <c r="DV11" s="801"/>
      <c r="DW11" s="802"/>
      <c r="DX11" s="802"/>
      <c r="DY11" s="802"/>
      <c r="DZ11" s="807"/>
      <c r="EA11" s="230"/>
    </row>
    <row r="12" spans="1:131" s="231" customFormat="1" ht="26.25" customHeight="1">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t="s">
        <v>605</v>
      </c>
      <c r="BT12" s="802"/>
      <c r="BU12" s="802"/>
      <c r="BV12" s="802"/>
      <c r="BW12" s="802"/>
      <c r="BX12" s="802"/>
      <c r="BY12" s="802"/>
      <c r="BZ12" s="802"/>
      <c r="CA12" s="802"/>
      <c r="CB12" s="802"/>
      <c r="CC12" s="802"/>
      <c r="CD12" s="802"/>
      <c r="CE12" s="802"/>
      <c r="CF12" s="802"/>
      <c r="CG12" s="803"/>
      <c r="CH12" s="804">
        <v>8</v>
      </c>
      <c r="CI12" s="805"/>
      <c r="CJ12" s="805"/>
      <c r="CK12" s="805"/>
      <c r="CL12" s="806"/>
      <c r="CM12" s="804">
        <v>-3</v>
      </c>
      <c r="CN12" s="805"/>
      <c r="CO12" s="805"/>
      <c r="CP12" s="805"/>
      <c r="CQ12" s="806"/>
      <c r="CR12" s="804">
        <v>3</v>
      </c>
      <c r="CS12" s="805"/>
      <c r="CT12" s="805"/>
      <c r="CU12" s="805"/>
      <c r="CV12" s="806"/>
      <c r="CW12" s="804" t="s">
        <v>531</v>
      </c>
      <c r="CX12" s="805"/>
      <c r="CY12" s="805"/>
      <c r="CZ12" s="805"/>
      <c r="DA12" s="806"/>
      <c r="DB12" s="804" t="s">
        <v>531</v>
      </c>
      <c r="DC12" s="805"/>
      <c r="DD12" s="805"/>
      <c r="DE12" s="805"/>
      <c r="DF12" s="806"/>
      <c r="DG12" s="804" t="s">
        <v>531</v>
      </c>
      <c r="DH12" s="805"/>
      <c r="DI12" s="805"/>
      <c r="DJ12" s="805"/>
      <c r="DK12" s="806"/>
      <c r="DL12" s="804" t="s">
        <v>531</v>
      </c>
      <c r="DM12" s="805"/>
      <c r="DN12" s="805"/>
      <c r="DO12" s="805"/>
      <c r="DP12" s="806"/>
      <c r="DQ12" s="804" t="s">
        <v>531</v>
      </c>
      <c r="DR12" s="805"/>
      <c r="DS12" s="805"/>
      <c r="DT12" s="805"/>
      <c r="DU12" s="806"/>
      <c r="DV12" s="801"/>
      <c r="DW12" s="802"/>
      <c r="DX12" s="802"/>
      <c r="DY12" s="802"/>
      <c r="DZ12" s="807"/>
      <c r="EA12" s="230"/>
    </row>
    <row r="13" spans="1:131" s="231" customFormat="1" ht="26.25" customHeight="1">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t="s">
        <v>606</v>
      </c>
      <c r="BT13" s="802"/>
      <c r="BU13" s="802"/>
      <c r="BV13" s="802"/>
      <c r="BW13" s="802"/>
      <c r="BX13" s="802"/>
      <c r="BY13" s="802"/>
      <c r="BZ13" s="802"/>
      <c r="CA13" s="802"/>
      <c r="CB13" s="802"/>
      <c r="CC13" s="802"/>
      <c r="CD13" s="802"/>
      <c r="CE13" s="802"/>
      <c r="CF13" s="802"/>
      <c r="CG13" s="803"/>
      <c r="CH13" s="804">
        <v>13</v>
      </c>
      <c r="CI13" s="805"/>
      <c r="CJ13" s="805"/>
      <c r="CK13" s="805"/>
      <c r="CL13" s="806"/>
      <c r="CM13" s="804">
        <v>197</v>
      </c>
      <c r="CN13" s="805"/>
      <c r="CO13" s="805"/>
      <c r="CP13" s="805"/>
      <c r="CQ13" s="806"/>
      <c r="CR13" s="804">
        <v>12</v>
      </c>
      <c r="CS13" s="805"/>
      <c r="CT13" s="805"/>
      <c r="CU13" s="805"/>
      <c r="CV13" s="806"/>
      <c r="CW13" s="804" t="s">
        <v>531</v>
      </c>
      <c r="CX13" s="805"/>
      <c r="CY13" s="805"/>
      <c r="CZ13" s="805"/>
      <c r="DA13" s="806"/>
      <c r="DB13" s="804" t="s">
        <v>531</v>
      </c>
      <c r="DC13" s="805"/>
      <c r="DD13" s="805"/>
      <c r="DE13" s="805"/>
      <c r="DF13" s="806"/>
      <c r="DG13" s="804" t="s">
        <v>531</v>
      </c>
      <c r="DH13" s="805"/>
      <c r="DI13" s="805"/>
      <c r="DJ13" s="805"/>
      <c r="DK13" s="806"/>
      <c r="DL13" s="804" t="s">
        <v>531</v>
      </c>
      <c r="DM13" s="805"/>
      <c r="DN13" s="805"/>
      <c r="DO13" s="805"/>
      <c r="DP13" s="806"/>
      <c r="DQ13" s="804" t="s">
        <v>531</v>
      </c>
      <c r="DR13" s="805"/>
      <c r="DS13" s="805"/>
      <c r="DT13" s="805"/>
      <c r="DU13" s="806"/>
      <c r="DV13" s="801"/>
      <c r="DW13" s="802"/>
      <c r="DX13" s="802"/>
      <c r="DY13" s="802"/>
      <c r="DZ13" s="807"/>
      <c r="EA13" s="230"/>
    </row>
    <row r="14" spans="1:131" s="231" customFormat="1" ht="26.25" customHeight="1">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t="s">
        <v>607</v>
      </c>
      <c r="BT14" s="802"/>
      <c r="BU14" s="802"/>
      <c r="BV14" s="802"/>
      <c r="BW14" s="802"/>
      <c r="BX14" s="802"/>
      <c r="BY14" s="802"/>
      <c r="BZ14" s="802"/>
      <c r="CA14" s="802"/>
      <c r="CB14" s="802"/>
      <c r="CC14" s="802"/>
      <c r="CD14" s="802"/>
      <c r="CE14" s="802"/>
      <c r="CF14" s="802"/>
      <c r="CG14" s="803"/>
      <c r="CH14" s="804">
        <v>0</v>
      </c>
      <c r="CI14" s="805"/>
      <c r="CJ14" s="805"/>
      <c r="CK14" s="805"/>
      <c r="CL14" s="806"/>
      <c r="CM14" s="804">
        <v>9</v>
      </c>
      <c r="CN14" s="805"/>
      <c r="CO14" s="805"/>
      <c r="CP14" s="805"/>
      <c r="CQ14" s="806"/>
      <c r="CR14" s="804">
        <v>1</v>
      </c>
      <c r="CS14" s="805"/>
      <c r="CT14" s="805"/>
      <c r="CU14" s="805"/>
      <c r="CV14" s="806"/>
      <c r="CW14" s="804" t="s">
        <v>531</v>
      </c>
      <c r="CX14" s="805"/>
      <c r="CY14" s="805"/>
      <c r="CZ14" s="805"/>
      <c r="DA14" s="806"/>
      <c r="DB14" s="804" t="s">
        <v>531</v>
      </c>
      <c r="DC14" s="805"/>
      <c r="DD14" s="805"/>
      <c r="DE14" s="805"/>
      <c r="DF14" s="806"/>
      <c r="DG14" s="804" t="s">
        <v>531</v>
      </c>
      <c r="DH14" s="805"/>
      <c r="DI14" s="805"/>
      <c r="DJ14" s="805"/>
      <c r="DK14" s="806"/>
      <c r="DL14" s="804" t="s">
        <v>531</v>
      </c>
      <c r="DM14" s="805"/>
      <c r="DN14" s="805"/>
      <c r="DO14" s="805"/>
      <c r="DP14" s="806"/>
      <c r="DQ14" s="804" t="s">
        <v>531</v>
      </c>
      <c r="DR14" s="805"/>
      <c r="DS14" s="805"/>
      <c r="DT14" s="805"/>
      <c r="DU14" s="806"/>
      <c r="DV14" s="801"/>
      <c r="DW14" s="802"/>
      <c r="DX14" s="802"/>
      <c r="DY14" s="802"/>
      <c r="DZ14" s="807"/>
      <c r="EA14" s="230"/>
    </row>
    <row r="15" spans="1:131" s="231" customFormat="1" ht="26.25" customHeight="1">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393</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c r="A23" s="236" t="s">
        <v>394</v>
      </c>
      <c r="B23" s="817" t="s">
        <v>395</v>
      </c>
      <c r="C23" s="818"/>
      <c r="D23" s="818"/>
      <c r="E23" s="818"/>
      <c r="F23" s="818"/>
      <c r="G23" s="818"/>
      <c r="H23" s="818"/>
      <c r="I23" s="818"/>
      <c r="J23" s="818"/>
      <c r="K23" s="818"/>
      <c r="L23" s="818"/>
      <c r="M23" s="818"/>
      <c r="N23" s="818"/>
      <c r="O23" s="818"/>
      <c r="P23" s="819"/>
      <c r="Q23" s="820">
        <v>41937</v>
      </c>
      <c r="R23" s="821"/>
      <c r="S23" s="821"/>
      <c r="T23" s="821"/>
      <c r="U23" s="821"/>
      <c r="V23" s="821">
        <v>40957</v>
      </c>
      <c r="W23" s="821"/>
      <c r="X23" s="821"/>
      <c r="Y23" s="821"/>
      <c r="Z23" s="821"/>
      <c r="AA23" s="821">
        <v>980</v>
      </c>
      <c r="AB23" s="821"/>
      <c r="AC23" s="821"/>
      <c r="AD23" s="821"/>
      <c r="AE23" s="822"/>
      <c r="AF23" s="823">
        <v>951</v>
      </c>
      <c r="AG23" s="821"/>
      <c r="AH23" s="821"/>
      <c r="AI23" s="821"/>
      <c r="AJ23" s="824"/>
      <c r="AK23" s="825"/>
      <c r="AL23" s="826"/>
      <c r="AM23" s="826"/>
      <c r="AN23" s="826"/>
      <c r="AO23" s="826"/>
      <c r="AP23" s="821">
        <v>44027</v>
      </c>
      <c r="AQ23" s="821"/>
      <c r="AR23" s="821"/>
      <c r="AS23" s="821"/>
      <c r="AT23" s="821"/>
      <c r="AU23" s="837"/>
      <c r="AV23" s="837"/>
      <c r="AW23" s="837"/>
      <c r="AX23" s="837"/>
      <c r="AY23" s="838"/>
      <c r="AZ23" s="839" t="s">
        <v>396</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c r="A24" s="836" t="s">
        <v>397</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c r="A25" s="753" t="s">
        <v>398</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c r="A26" s="755" t="s">
        <v>375</v>
      </c>
      <c r="B26" s="756"/>
      <c r="C26" s="756"/>
      <c r="D26" s="756"/>
      <c r="E26" s="756"/>
      <c r="F26" s="756"/>
      <c r="G26" s="756"/>
      <c r="H26" s="756"/>
      <c r="I26" s="756"/>
      <c r="J26" s="756"/>
      <c r="K26" s="756"/>
      <c r="L26" s="756"/>
      <c r="M26" s="756"/>
      <c r="N26" s="756"/>
      <c r="O26" s="756"/>
      <c r="P26" s="757"/>
      <c r="Q26" s="761" t="s">
        <v>399</v>
      </c>
      <c r="R26" s="762"/>
      <c r="S26" s="762"/>
      <c r="T26" s="762"/>
      <c r="U26" s="763"/>
      <c r="V26" s="761" t="s">
        <v>400</v>
      </c>
      <c r="W26" s="762"/>
      <c r="X26" s="762"/>
      <c r="Y26" s="762"/>
      <c r="Z26" s="763"/>
      <c r="AA26" s="761" t="s">
        <v>401</v>
      </c>
      <c r="AB26" s="762"/>
      <c r="AC26" s="762"/>
      <c r="AD26" s="762"/>
      <c r="AE26" s="762"/>
      <c r="AF26" s="842" t="s">
        <v>402</v>
      </c>
      <c r="AG26" s="843"/>
      <c r="AH26" s="843"/>
      <c r="AI26" s="843"/>
      <c r="AJ26" s="844"/>
      <c r="AK26" s="762" t="s">
        <v>403</v>
      </c>
      <c r="AL26" s="762"/>
      <c r="AM26" s="762"/>
      <c r="AN26" s="762"/>
      <c r="AO26" s="763"/>
      <c r="AP26" s="761" t="s">
        <v>404</v>
      </c>
      <c r="AQ26" s="762"/>
      <c r="AR26" s="762"/>
      <c r="AS26" s="762"/>
      <c r="AT26" s="763"/>
      <c r="AU26" s="761" t="s">
        <v>405</v>
      </c>
      <c r="AV26" s="762"/>
      <c r="AW26" s="762"/>
      <c r="AX26" s="762"/>
      <c r="AY26" s="763"/>
      <c r="AZ26" s="761" t="s">
        <v>406</v>
      </c>
      <c r="BA26" s="762"/>
      <c r="BB26" s="762"/>
      <c r="BC26" s="762"/>
      <c r="BD26" s="763"/>
      <c r="BE26" s="761" t="s">
        <v>382</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c r="A28" s="238">
        <v>1</v>
      </c>
      <c r="B28" s="777" t="s">
        <v>407</v>
      </c>
      <c r="C28" s="778"/>
      <c r="D28" s="778"/>
      <c r="E28" s="778"/>
      <c r="F28" s="778"/>
      <c r="G28" s="778"/>
      <c r="H28" s="778"/>
      <c r="I28" s="778"/>
      <c r="J28" s="778"/>
      <c r="K28" s="778"/>
      <c r="L28" s="778"/>
      <c r="M28" s="778"/>
      <c r="N28" s="778"/>
      <c r="O28" s="778"/>
      <c r="P28" s="779"/>
      <c r="Q28" s="850">
        <v>5226</v>
      </c>
      <c r="R28" s="851"/>
      <c r="S28" s="851"/>
      <c r="T28" s="851"/>
      <c r="U28" s="851"/>
      <c r="V28" s="851">
        <v>5012</v>
      </c>
      <c r="W28" s="851"/>
      <c r="X28" s="851"/>
      <c r="Y28" s="851"/>
      <c r="Z28" s="851"/>
      <c r="AA28" s="851">
        <v>214</v>
      </c>
      <c r="AB28" s="851"/>
      <c r="AC28" s="851"/>
      <c r="AD28" s="851"/>
      <c r="AE28" s="852"/>
      <c r="AF28" s="853">
        <v>214</v>
      </c>
      <c r="AG28" s="851"/>
      <c r="AH28" s="851"/>
      <c r="AI28" s="851"/>
      <c r="AJ28" s="854"/>
      <c r="AK28" s="855">
        <v>630</v>
      </c>
      <c r="AL28" s="856"/>
      <c r="AM28" s="856"/>
      <c r="AN28" s="856"/>
      <c r="AO28" s="856"/>
      <c r="AP28" s="856" t="s">
        <v>531</v>
      </c>
      <c r="AQ28" s="856"/>
      <c r="AR28" s="856"/>
      <c r="AS28" s="856"/>
      <c r="AT28" s="856"/>
      <c r="AU28" s="856" t="s">
        <v>531</v>
      </c>
      <c r="AV28" s="856"/>
      <c r="AW28" s="856"/>
      <c r="AX28" s="856"/>
      <c r="AY28" s="856"/>
      <c r="AZ28" s="857" t="s">
        <v>531</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c r="A29" s="238">
        <v>2</v>
      </c>
      <c r="B29" s="808" t="s">
        <v>408</v>
      </c>
      <c r="C29" s="809"/>
      <c r="D29" s="809"/>
      <c r="E29" s="809"/>
      <c r="F29" s="809"/>
      <c r="G29" s="809"/>
      <c r="H29" s="809"/>
      <c r="I29" s="809"/>
      <c r="J29" s="809"/>
      <c r="K29" s="809"/>
      <c r="L29" s="809"/>
      <c r="M29" s="809"/>
      <c r="N29" s="809"/>
      <c r="O29" s="809"/>
      <c r="P29" s="810"/>
      <c r="Q29" s="811">
        <v>285</v>
      </c>
      <c r="R29" s="812"/>
      <c r="S29" s="812"/>
      <c r="T29" s="812"/>
      <c r="U29" s="812"/>
      <c r="V29" s="812">
        <v>284</v>
      </c>
      <c r="W29" s="812"/>
      <c r="X29" s="812"/>
      <c r="Y29" s="812"/>
      <c r="Z29" s="812"/>
      <c r="AA29" s="812">
        <v>0.49099999999999999</v>
      </c>
      <c r="AB29" s="812"/>
      <c r="AC29" s="812"/>
      <c r="AD29" s="812"/>
      <c r="AE29" s="813"/>
      <c r="AF29" s="814">
        <v>0</v>
      </c>
      <c r="AG29" s="815"/>
      <c r="AH29" s="815"/>
      <c r="AI29" s="815"/>
      <c r="AJ29" s="816"/>
      <c r="AK29" s="862">
        <v>48</v>
      </c>
      <c r="AL29" s="858"/>
      <c r="AM29" s="858"/>
      <c r="AN29" s="858"/>
      <c r="AO29" s="858"/>
      <c r="AP29" s="858">
        <v>189</v>
      </c>
      <c r="AQ29" s="858"/>
      <c r="AR29" s="858"/>
      <c r="AS29" s="858"/>
      <c r="AT29" s="858"/>
      <c r="AU29" s="858">
        <v>29</v>
      </c>
      <c r="AV29" s="858"/>
      <c r="AW29" s="858"/>
      <c r="AX29" s="858"/>
      <c r="AY29" s="858"/>
      <c r="AZ29" s="859" t="s">
        <v>531</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c r="A30" s="238">
        <v>3</v>
      </c>
      <c r="B30" s="808" t="s">
        <v>409</v>
      </c>
      <c r="C30" s="809"/>
      <c r="D30" s="809"/>
      <c r="E30" s="809"/>
      <c r="F30" s="809"/>
      <c r="G30" s="809"/>
      <c r="H30" s="809"/>
      <c r="I30" s="809"/>
      <c r="J30" s="809"/>
      <c r="K30" s="809"/>
      <c r="L30" s="809"/>
      <c r="M30" s="809"/>
      <c r="N30" s="809"/>
      <c r="O30" s="809"/>
      <c r="P30" s="810"/>
      <c r="Q30" s="811">
        <v>527</v>
      </c>
      <c r="R30" s="812"/>
      <c r="S30" s="812"/>
      <c r="T30" s="812"/>
      <c r="U30" s="812"/>
      <c r="V30" s="812">
        <v>526</v>
      </c>
      <c r="W30" s="812"/>
      <c r="X30" s="812"/>
      <c r="Y30" s="812"/>
      <c r="Z30" s="812"/>
      <c r="AA30" s="812">
        <v>2</v>
      </c>
      <c r="AB30" s="812"/>
      <c r="AC30" s="812"/>
      <c r="AD30" s="812"/>
      <c r="AE30" s="813"/>
      <c r="AF30" s="814">
        <v>2</v>
      </c>
      <c r="AG30" s="815"/>
      <c r="AH30" s="815"/>
      <c r="AI30" s="815"/>
      <c r="AJ30" s="816"/>
      <c r="AK30" s="862">
        <v>180</v>
      </c>
      <c r="AL30" s="858"/>
      <c r="AM30" s="858"/>
      <c r="AN30" s="858"/>
      <c r="AO30" s="858"/>
      <c r="AP30" s="858" t="s">
        <v>531</v>
      </c>
      <c r="AQ30" s="858"/>
      <c r="AR30" s="858"/>
      <c r="AS30" s="858"/>
      <c r="AT30" s="858"/>
      <c r="AU30" s="858" t="s">
        <v>531</v>
      </c>
      <c r="AV30" s="858"/>
      <c r="AW30" s="858"/>
      <c r="AX30" s="858"/>
      <c r="AY30" s="858"/>
      <c r="AZ30" s="859" t="s">
        <v>531</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c r="A31" s="238">
        <v>4</v>
      </c>
      <c r="B31" s="808" t="s">
        <v>410</v>
      </c>
      <c r="C31" s="809"/>
      <c r="D31" s="809"/>
      <c r="E31" s="809"/>
      <c r="F31" s="809"/>
      <c r="G31" s="809"/>
      <c r="H31" s="809"/>
      <c r="I31" s="809"/>
      <c r="J31" s="809"/>
      <c r="K31" s="809"/>
      <c r="L31" s="809"/>
      <c r="M31" s="809"/>
      <c r="N31" s="809"/>
      <c r="O31" s="809"/>
      <c r="P31" s="810"/>
      <c r="Q31" s="811">
        <v>5301</v>
      </c>
      <c r="R31" s="812"/>
      <c r="S31" s="812"/>
      <c r="T31" s="812"/>
      <c r="U31" s="812"/>
      <c r="V31" s="812">
        <v>5231</v>
      </c>
      <c r="W31" s="812"/>
      <c r="X31" s="812"/>
      <c r="Y31" s="812"/>
      <c r="Z31" s="812"/>
      <c r="AA31" s="812">
        <v>71</v>
      </c>
      <c r="AB31" s="812"/>
      <c r="AC31" s="812"/>
      <c r="AD31" s="812"/>
      <c r="AE31" s="813"/>
      <c r="AF31" s="814">
        <v>71</v>
      </c>
      <c r="AG31" s="815"/>
      <c r="AH31" s="815"/>
      <c r="AI31" s="815"/>
      <c r="AJ31" s="816"/>
      <c r="AK31" s="862">
        <v>982</v>
      </c>
      <c r="AL31" s="858"/>
      <c r="AM31" s="858"/>
      <c r="AN31" s="858"/>
      <c r="AO31" s="858"/>
      <c r="AP31" s="858" t="s">
        <v>531</v>
      </c>
      <c r="AQ31" s="858"/>
      <c r="AR31" s="858"/>
      <c r="AS31" s="858"/>
      <c r="AT31" s="858"/>
      <c r="AU31" s="858" t="s">
        <v>531</v>
      </c>
      <c r="AV31" s="858"/>
      <c r="AW31" s="858"/>
      <c r="AX31" s="858"/>
      <c r="AY31" s="858"/>
      <c r="AZ31" s="859" t="s">
        <v>531</v>
      </c>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c r="A32" s="238">
        <v>5</v>
      </c>
      <c r="B32" s="808" t="s">
        <v>411</v>
      </c>
      <c r="C32" s="809"/>
      <c r="D32" s="809"/>
      <c r="E32" s="809"/>
      <c r="F32" s="809"/>
      <c r="G32" s="809"/>
      <c r="H32" s="809"/>
      <c r="I32" s="809"/>
      <c r="J32" s="809"/>
      <c r="K32" s="809"/>
      <c r="L32" s="809"/>
      <c r="M32" s="809"/>
      <c r="N32" s="809"/>
      <c r="O32" s="809"/>
      <c r="P32" s="810"/>
      <c r="Q32" s="811">
        <v>34</v>
      </c>
      <c r="R32" s="812"/>
      <c r="S32" s="812"/>
      <c r="T32" s="812"/>
      <c r="U32" s="812"/>
      <c r="V32" s="812">
        <v>34</v>
      </c>
      <c r="W32" s="812"/>
      <c r="X32" s="812"/>
      <c r="Y32" s="812"/>
      <c r="Z32" s="812"/>
      <c r="AA32" s="812">
        <v>0</v>
      </c>
      <c r="AB32" s="812"/>
      <c r="AC32" s="812"/>
      <c r="AD32" s="812"/>
      <c r="AE32" s="813"/>
      <c r="AF32" s="814" t="s">
        <v>237</v>
      </c>
      <c r="AG32" s="815"/>
      <c r="AH32" s="815"/>
      <c r="AI32" s="815"/>
      <c r="AJ32" s="816"/>
      <c r="AK32" s="862" t="s">
        <v>531</v>
      </c>
      <c r="AL32" s="858"/>
      <c r="AM32" s="858"/>
      <c r="AN32" s="858"/>
      <c r="AO32" s="858"/>
      <c r="AP32" s="858" t="s">
        <v>531</v>
      </c>
      <c r="AQ32" s="858"/>
      <c r="AR32" s="858"/>
      <c r="AS32" s="858"/>
      <c r="AT32" s="858"/>
      <c r="AU32" s="858" t="s">
        <v>531</v>
      </c>
      <c r="AV32" s="858"/>
      <c r="AW32" s="858"/>
      <c r="AX32" s="858"/>
      <c r="AY32" s="858"/>
      <c r="AZ32" s="859" t="s">
        <v>531</v>
      </c>
      <c r="BA32" s="859"/>
      <c r="BB32" s="859"/>
      <c r="BC32" s="859"/>
      <c r="BD32" s="859"/>
      <c r="BE32" s="860"/>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c r="A33" s="238">
        <v>6</v>
      </c>
      <c r="B33" s="808" t="s">
        <v>412</v>
      </c>
      <c r="C33" s="809"/>
      <c r="D33" s="809"/>
      <c r="E33" s="809"/>
      <c r="F33" s="809"/>
      <c r="G33" s="809"/>
      <c r="H33" s="809"/>
      <c r="I33" s="809"/>
      <c r="J33" s="809"/>
      <c r="K33" s="809"/>
      <c r="L33" s="809"/>
      <c r="M33" s="809"/>
      <c r="N33" s="809"/>
      <c r="O33" s="809"/>
      <c r="P33" s="810"/>
      <c r="Q33" s="811">
        <v>3</v>
      </c>
      <c r="R33" s="812"/>
      <c r="S33" s="812"/>
      <c r="T33" s="812"/>
      <c r="U33" s="812"/>
      <c r="V33" s="812">
        <v>2</v>
      </c>
      <c r="W33" s="812"/>
      <c r="X33" s="812"/>
      <c r="Y33" s="812"/>
      <c r="Z33" s="812"/>
      <c r="AA33" s="812">
        <v>1</v>
      </c>
      <c r="AB33" s="812"/>
      <c r="AC33" s="812"/>
      <c r="AD33" s="812"/>
      <c r="AE33" s="813"/>
      <c r="AF33" s="814">
        <v>1</v>
      </c>
      <c r="AG33" s="815"/>
      <c r="AH33" s="815"/>
      <c r="AI33" s="815"/>
      <c r="AJ33" s="816"/>
      <c r="AK33" s="862" t="s">
        <v>531</v>
      </c>
      <c r="AL33" s="858"/>
      <c r="AM33" s="858"/>
      <c r="AN33" s="858"/>
      <c r="AO33" s="858"/>
      <c r="AP33" s="858" t="s">
        <v>531</v>
      </c>
      <c r="AQ33" s="858"/>
      <c r="AR33" s="858"/>
      <c r="AS33" s="858"/>
      <c r="AT33" s="858"/>
      <c r="AU33" s="858" t="s">
        <v>531</v>
      </c>
      <c r="AV33" s="858"/>
      <c r="AW33" s="858"/>
      <c r="AX33" s="858"/>
      <c r="AY33" s="858"/>
      <c r="AZ33" s="859" t="s">
        <v>531</v>
      </c>
      <c r="BA33" s="859"/>
      <c r="BB33" s="859"/>
      <c r="BC33" s="859"/>
      <c r="BD33" s="859"/>
      <c r="BE33" s="860"/>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c r="A34" s="238">
        <v>7</v>
      </c>
      <c r="B34" s="808" t="s">
        <v>413</v>
      </c>
      <c r="C34" s="809"/>
      <c r="D34" s="809"/>
      <c r="E34" s="809"/>
      <c r="F34" s="809"/>
      <c r="G34" s="809"/>
      <c r="H34" s="809"/>
      <c r="I34" s="809"/>
      <c r="J34" s="809"/>
      <c r="K34" s="809"/>
      <c r="L34" s="809"/>
      <c r="M34" s="809"/>
      <c r="N34" s="809"/>
      <c r="O34" s="809"/>
      <c r="P34" s="810"/>
      <c r="Q34" s="811">
        <v>1158</v>
      </c>
      <c r="R34" s="812"/>
      <c r="S34" s="812"/>
      <c r="T34" s="812"/>
      <c r="U34" s="812"/>
      <c r="V34" s="812">
        <v>1082</v>
      </c>
      <c r="W34" s="812"/>
      <c r="X34" s="812"/>
      <c r="Y34" s="812"/>
      <c r="Z34" s="812"/>
      <c r="AA34" s="812">
        <v>76</v>
      </c>
      <c r="AB34" s="812"/>
      <c r="AC34" s="812"/>
      <c r="AD34" s="812"/>
      <c r="AE34" s="813"/>
      <c r="AF34" s="814">
        <v>3111</v>
      </c>
      <c r="AG34" s="815"/>
      <c r="AH34" s="815"/>
      <c r="AI34" s="815"/>
      <c r="AJ34" s="816"/>
      <c r="AK34" s="862">
        <v>11</v>
      </c>
      <c r="AL34" s="858"/>
      <c r="AM34" s="858"/>
      <c r="AN34" s="858"/>
      <c r="AO34" s="858"/>
      <c r="AP34" s="858">
        <v>3026</v>
      </c>
      <c r="AQ34" s="858"/>
      <c r="AR34" s="858"/>
      <c r="AS34" s="858"/>
      <c r="AT34" s="858"/>
      <c r="AU34" s="858">
        <v>1921</v>
      </c>
      <c r="AV34" s="858"/>
      <c r="AW34" s="858"/>
      <c r="AX34" s="858"/>
      <c r="AY34" s="858"/>
      <c r="AZ34" s="859" t="s">
        <v>531</v>
      </c>
      <c r="BA34" s="859"/>
      <c r="BB34" s="859"/>
      <c r="BC34" s="859"/>
      <c r="BD34" s="859"/>
      <c r="BE34" s="860" t="s">
        <v>414</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c r="A35" s="238">
        <v>8</v>
      </c>
      <c r="B35" s="808" t="s">
        <v>415</v>
      </c>
      <c r="C35" s="809"/>
      <c r="D35" s="809"/>
      <c r="E35" s="809"/>
      <c r="F35" s="809"/>
      <c r="G35" s="809"/>
      <c r="H35" s="809"/>
      <c r="I35" s="809"/>
      <c r="J35" s="809"/>
      <c r="K35" s="809"/>
      <c r="L35" s="809"/>
      <c r="M35" s="809"/>
      <c r="N35" s="809"/>
      <c r="O35" s="809"/>
      <c r="P35" s="810"/>
      <c r="Q35" s="811">
        <v>1694</v>
      </c>
      <c r="R35" s="812"/>
      <c r="S35" s="812"/>
      <c r="T35" s="812"/>
      <c r="U35" s="812"/>
      <c r="V35" s="812">
        <v>1519</v>
      </c>
      <c r="W35" s="812"/>
      <c r="X35" s="812"/>
      <c r="Y35" s="812"/>
      <c r="Z35" s="812"/>
      <c r="AA35" s="812">
        <v>175</v>
      </c>
      <c r="AB35" s="812"/>
      <c r="AC35" s="812"/>
      <c r="AD35" s="812"/>
      <c r="AE35" s="813"/>
      <c r="AF35" s="814">
        <v>338</v>
      </c>
      <c r="AG35" s="815"/>
      <c r="AH35" s="815"/>
      <c r="AI35" s="815"/>
      <c r="AJ35" s="816"/>
      <c r="AK35" s="862">
        <v>680</v>
      </c>
      <c r="AL35" s="858"/>
      <c r="AM35" s="858"/>
      <c r="AN35" s="858"/>
      <c r="AO35" s="858"/>
      <c r="AP35" s="858">
        <v>9674</v>
      </c>
      <c r="AQ35" s="858"/>
      <c r="AR35" s="858"/>
      <c r="AS35" s="858"/>
      <c r="AT35" s="858"/>
      <c r="AU35" s="858">
        <v>6143</v>
      </c>
      <c r="AV35" s="858"/>
      <c r="AW35" s="858"/>
      <c r="AX35" s="858"/>
      <c r="AY35" s="858"/>
      <c r="AZ35" s="859" t="s">
        <v>531</v>
      </c>
      <c r="BA35" s="859"/>
      <c r="BB35" s="859"/>
      <c r="BC35" s="859"/>
      <c r="BD35" s="859"/>
      <c r="BE35" s="860" t="s">
        <v>416</v>
      </c>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c r="A36" s="238">
        <v>9</v>
      </c>
      <c r="B36" s="808" t="s">
        <v>417</v>
      </c>
      <c r="C36" s="809"/>
      <c r="D36" s="809"/>
      <c r="E36" s="809"/>
      <c r="F36" s="809"/>
      <c r="G36" s="809"/>
      <c r="H36" s="809"/>
      <c r="I36" s="809"/>
      <c r="J36" s="809"/>
      <c r="K36" s="809"/>
      <c r="L36" s="809"/>
      <c r="M36" s="809"/>
      <c r="N36" s="809"/>
      <c r="O36" s="809"/>
      <c r="P36" s="810"/>
      <c r="Q36" s="811">
        <v>80</v>
      </c>
      <c r="R36" s="812"/>
      <c r="S36" s="812"/>
      <c r="T36" s="812"/>
      <c r="U36" s="812"/>
      <c r="V36" s="812">
        <v>80</v>
      </c>
      <c r="W36" s="812"/>
      <c r="X36" s="812"/>
      <c r="Y36" s="812"/>
      <c r="Z36" s="812"/>
      <c r="AA36" s="812">
        <v>0</v>
      </c>
      <c r="AB36" s="812"/>
      <c r="AC36" s="812"/>
      <c r="AD36" s="812"/>
      <c r="AE36" s="813"/>
      <c r="AF36" s="814">
        <v>0</v>
      </c>
      <c r="AG36" s="815"/>
      <c r="AH36" s="815"/>
      <c r="AI36" s="815"/>
      <c r="AJ36" s="816"/>
      <c r="AK36" s="862">
        <v>7</v>
      </c>
      <c r="AL36" s="858"/>
      <c r="AM36" s="858"/>
      <c r="AN36" s="858"/>
      <c r="AO36" s="858"/>
      <c r="AP36" s="858" t="s">
        <v>531</v>
      </c>
      <c r="AQ36" s="858"/>
      <c r="AR36" s="858"/>
      <c r="AS36" s="858"/>
      <c r="AT36" s="858"/>
      <c r="AU36" s="858" t="s">
        <v>531</v>
      </c>
      <c r="AV36" s="858"/>
      <c r="AW36" s="858"/>
      <c r="AX36" s="858"/>
      <c r="AY36" s="858"/>
      <c r="AZ36" s="859" t="s">
        <v>531</v>
      </c>
      <c r="BA36" s="859"/>
      <c r="BB36" s="859"/>
      <c r="BC36" s="859"/>
      <c r="BD36" s="859"/>
      <c r="BE36" s="860" t="s">
        <v>418</v>
      </c>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419</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c r="A63" s="236" t="s">
        <v>394</v>
      </c>
      <c r="B63" s="817" t="s">
        <v>420</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3737</v>
      </c>
      <c r="AG63" s="872"/>
      <c r="AH63" s="872"/>
      <c r="AI63" s="872"/>
      <c r="AJ63" s="873"/>
      <c r="AK63" s="874"/>
      <c r="AL63" s="869"/>
      <c r="AM63" s="869"/>
      <c r="AN63" s="869"/>
      <c r="AO63" s="869"/>
      <c r="AP63" s="872">
        <v>12889</v>
      </c>
      <c r="AQ63" s="872"/>
      <c r="AR63" s="872"/>
      <c r="AS63" s="872"/>
      <c r="AT63" s="872"/>
      <c r="AU63" s="872">
        <v>8093</v>
      </c>
      <c r="AV63" s="872"/>
      <c r="AW63" s="872"/>
      <c r="AX63" s="872"/>
      <c r="AY63" s="872"/>
      <c r="AZ63" s="876"/>
      <c r="BA63" s="876"/>
      <c r="BB63" s="876"/>
      <c r="BC63" s="876"/>
      <c r="BD63" s="876"/>
      <c r="BE63" s="877"/>
      <c r="BF63" s="877"/>
      <c r="BG63" s="877"/>
      <c r="BH63" s="877"/>
      <c r="BI63" s="878"/>
      <c r="BJ63" s="879" t="s">
        <v>421</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c r="A65" s="228" t="s">
        <v>422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c r="A66" s="755" t="s">
        <v>423</v>
      </c>
      <c r="B66" s="756"/>
      <c r="C66" s="756"/>
      <c r="D66" s="756"/>
      <c r="E66" s="756"/>
      <c r="F66" s="756"/>
      <c r="G66" s="756"/>
      <c r="H66" s="756"/>
      <c r="I66" s="756"/>
      <c r="J66" s="756"/>
      <c r="K66" s="756"/>
      <c r="L66" s="756"/>
      <c r="M66" s="756"/>
      <c r="N66" s="756"/>
      <c r="O66" s="756"/>
      <c r="P66" s="757"/>
      <c r="Q66" s="761" t="s">
        <v>424</v>
      </c>
      <c r="R66" s="762"/>
      <c r="S66" s="762"/>
      <c r="T66" s="762"/>
      <c r="U66" s="763"/>
      <c r="V66" s="761" t="s">
        <v>425</v>
      </c>
      <c r="W66" s="762"/>
      <c r="X66" s="762"/>
      <c r="Y66" s="762"/>
      <c r="Z66" s="763"/>
      <c r="AA66" s="761" t="s">
        <v>426</v>
      </c>
      <c r="AB66" s="762"/>
      <c r="AC66" s="762"/>
      <c r="AD66" s="762"/>
      <c r="AE66" s="763"/>
      <c r="AF66" s="882" t="s">
        <v>427</v>
      </c>
      <c r="AG66" s="843"/>
      <c r="AH66" s="843"/>
      <c r="AI66" s="843"/>
      <c r="AJ66" s="883"/>
      <c r="AK66" s="761" t="s">
        <v>428</v>
      </c>
      <c r="AL66" s="756"/>
      <c r="AM66" s="756"/>
      <c r="AN66" s="756"/>
      <c r="AO66" s="757"/>
      <c r="AP66" s="761" t="s">
        <v>429</v>
      </c>
      <c r="AQ66" s="762"/>
      <c r="AR66" s="762"/>
      <c r="AS66" s="762"/>
      <c r="AT66" s="763"/>
      <c r="AU66" s="761" t="s">
        <v>430</v>
      </c>
      <c r="AV66" s="762"/>
      <c r="AW66" s="762"/>
      <c r="AX66" s="762"/>
      <c r="AY66" s="763"/>
      <c r="AZ66" s="761" t="s">
        <v>382</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c r="A68" s="232">
        <v>1</v>
      </c>
      <c r="B68" s="897" t="s">
        <v>609</v>
      </c>
      <c r="C68" s="898"/>
      <c r="D68" s="898"/>
      <c r="E68" s="898"/>
      <c r="F68" s="898"/>
      <c r="G68" s="898"/>
      <c r="H68" s="898"/>
      <c r="I68" s="898"/>
      <c r="J68" s="898"/>
      <c r="K68" s="898"/>
      <c r="L68" s="898"/>
      <c r="M68" s="898"/>
      <c r="N68" s="898"/>
      <c r="O68" s="898"/>
      <c r="P68" s="899"/>
      <c r="Q68" s="900">
        <v>12284</v>
      </c>
      <c r="R68" s="894"/>
      <c r="S68" s="894"/>
      <c r="T68" s="894"/>
      <c r="U68" s="894"/>
      <c r="V68" s="894">
        <v>11939</v>
      </c>
      <c r="W68" s="894"/>
      <c r="X68" s="894"/>
      <c r="Y68" s="894"/>
      <c r="Z68" s="894"/>
      <c r="AA68" s="894">
        <v>344</v>
      </c>
      <c r="AB68" s="894"/>
      <c r="AC68" s="894"/>
      <c r="AD68" s="894"/>
      <c r="AE68" s="894"/>
      <c r="AF68" s="894">
        <v>344</v>
      </c>
      <c r="AG68" s="894"/>
      <c r="AH68" s="894"/>
      <c r="AI68" s="894"/>
      <c r="AJ68" s="894"/>
      <c r="AK68" s="894">
        <v>534</v>
      </c>
      <c r="AL68" s="894"/>
      <c r="AM68" s="894"/>
      <c r="AN68" s="894"/>
      <c r="AO68" s="894"/>
      <c r="AP68" s="894" t="s">
        <v>531</v>
      </c>
      <c r="AQ68" s="894"/>
      <c r="AR68" s="894"/>
      <c r="AS68" s="894"/>
      <c r="AT68" s="894"/>
      <c r="AU68" s="894" t="s">
        <v>531</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c r="A69" s="234">
        <v>2</v>
      </c>
      <c r="B69" s="901" t="s">
        <v>610</v>
      </c>
      <c r="C69" s="902"/>
      <c r="D69" s="902"/>
      <c r="E69" s="902"/>
      <c r="F69" s="902"/>
      <c r="G69" s="902"/>
      <c r="H69" s="902"/>
      <c r="I69" s="902"/>
      <c r="J69" s="902"/>
      <c r="K69" s="902"/>
      <c r="L69" s="902"/>
      <c r="M69" s="902"/>
      <c r="N69" s="902"/>
      <c r="O69" s="902"/>
      <c r="P69" s="903"/>
      <c r="Q69" s="904">
        <v>477</v>
      </c>
      <c r="R69" s="858"/>
      <c r="S69" s="858"/>
      <c r="T69" s="858"/>
      <c r="U69" s="858"/>
      <c r="V69" s="858">
        <v>444</v>
      </c>
      <c r="W69" s="858"/>
      <c r="X69" s="858"/>
      <c r="Y69" s="858"/>
      <c r="Z69" s="858"/>
      <c r="AA69" s="858">
        <v>33</v>
      </c>
      <c r="AB69" s="858"/>
      <c r="AC69" s="858"/>
      <c r="AD69" s="858"/>
      <c r="AE69" s="858"/>
      <c r="AF69" s="858">
        <v>33</v>
      </c>
      <c r="AG69" s="858"/>
      <c r="AH69" s="858"/>
      <c r="AI69" s="858"/>
      <c r="AJ69" s="858"/>
      <c r="AK69" s="858">
        <v>31</v>
      </c>
      <c r="AL69" s="858"/>
      <c r="AM69" s="858"/>
      <c r="AN69" s="858"/>
      <c r="AO69" s="858"/>
      <c r="AP69" s="858" t="s">
        <v>531</v>
      </c>
      <c r="AQ69" s="858"/>
      <c r="AR69" s="858"/>
      <c r="AS69" s="858"/>
      <c r="AT69" s="858"/>
      <c r="AU69" s="858" t="s">
        <v>531</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c r="A70" s="234">
        <v>3</v>
      </c>
      <c r="B70" s="901" t="s">
        <v>611</v>
      </c>
      <c r="C70" s="902"/>
      <c r="D70" s="902"/>
      <c r="E70" s="902"/>
      <c r="F70" s="902"/>
      <c r="G70" s="902"/>
      <c r="H70" s="902"/>
      <c r="I70" s="902"/>
      <c r="J70" s="902"/>
      <c r="K70" s="902"/>
      <c r="L70" s="902"/>
      <c r="M70" s="902"/>
      <c r="N70" s="902"/>
      <c r="O70" s="902"/>
      <c r="P70" s="903"/>
      <c r="Q70" s="904">
        <v>53</v>
      </c>
      <c r="R70" s="858"/>
      <c r="S70" s="858"/>
      <c r="T70" s="858"/>
      <c r="U70" s="858"/>
      <c r="V70" s="858">
        <v>48</v>
      </c>
      <c r="W70" s="858"/>
      <c r="X70" s="858"/>
      <c r="Y70" s="858"/>
      <c r="Z70" s="858"/>
      <c r="AA70" s="858">
        <v>5</v>
      </c>
      <c r="AB70" s="858"/>
      <c r="AC70" s="858"/>
      <c r="AD70" s="858"/>
      <c r="AE70" s="858"/>
      <c r="AF70" s="858">
        <v>5</v>
      </c>
      <c r="AG70" s="858"/>
      <c r="AH70" s="858"/>
      <c r="AI70" s="858"/>
      <c r="AJ70" s="858"/>
      <c r="AK70" s="858">
        <v>4</v>
      </c>
      <c r="AL70" s="858"/>
      <c r="AM70" s="858"/>
      <c r="AN70" s="858"/>
      <c r="AO70" s="858"/>
      <c r="AP70" s="858" t="s">
        <v>531</v>
      </c>
      <c r="AQ70" s="858"/>
      <c r="AR70" s="858"/>
      <c r="AS70" s="858"/>
      <c r="AT70" s="858"/>
      <c r="AU70" s="858" t="s">
        <v>531</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c r="A71" s="234">
        <v>4</v>
      </c>
      <c r="B71" s="901" t="s">
        <v>612</v>
      </c>
      <c r="C71" s="902"/>
      <c r="D71" s="902"/>
      <c r="E71" s="902"/>
      <c r="F71" s="902"/>
      <c r="G71" s="902"/>
      <c r="H71" s="902"/>
      <c r="I71" s="902"/>
      <c r="J71" s="902"/>
      <c r="K71" s="902"/>
      <c r="L71" s="902"/>
      <c r="M71" s="902"/>
      <c r="N71" s="902"/>
      <c r="O71" s="902"/>
      <c r="P71" s="903"/>
      <c r="Q71" s="904">
        <v>89</v>
      </c>
      <c r="R71" s="858"/>
      <c r="S71" s="858"/>
      <c r="T71" s="858"/>
      <c r="U71" s="858"/>
      <c r="V71" s="858">
        <v>84</v>
      </c>
      <c r="W71" s="858"/>
      <c r="X71" s="858"/>
      <c r="Y71" s="858"/>
      <c r="Z71" s="858"/>
      <c r="AA71" s="858">
        <v>5</v>
      </c>
      <c r="AB71" s="858"/>
      <c r="AC71" s="858"/>
      <c r="AD71" s="858"/>
      <c r="AE71" s="858"/>
      <c r="AF71" s="858">
        <v>5</v>
      </c>
      <c r="AG71" s="858"/>
      <c r="AH71" s="858"/>
      <c r="AI71" s="858"/>
      <c r="AJ71" s="858"/>
      <c r="AK71" s="858">
        <v>5</v>
      </c>
      <c r="AL71" s="858"/>
      <c r="AM71" s="858"/>
      <c r="AN71" s="858"/>
      <c r="AO71" s="858"/>
      <c r="AP71" s="858" t="s">
        <v>531</v>
      </c>
      <c r="AQ71" s="858"/>
      <c r="AR71" s="858"/>
      <c r="AS71" s="858"/>
      <c r="AT71" s="858"/>
      <c r="AU71" s="858" t="s">
        <v>531</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c r="A72" s="234">
        <v>5</v>
      </c>
      <c r="B72" s="901" t="s">
        <v>613</v>
      </c>
      <c r="C72" s="902"/>
      <c r="D72" s="902"/>
      <c r="E72" s="902"/>
      <c r="F72" s="902"/>
      <c r="G72" s="902"/>
      <c r="H72" s="902"/>
      <c r="I72" s="902"/>
      <c r="J72" s="902"/>
      <c r="K72" s="902"/>
      <c r="L72" s="902"/>
      <c r="M72" s="902"/>
      <c r="N72" s="902"/>
      <c r="O72" s="902"/>
      <c r="P72" s="903"/>
      <c r="Q72" s="904">
        <v>285945</v>
      </c>
      <c r="R72" s="858"/>
      <c r="S72" s="858"/>
      <c r="T72" s="858"/>
      <c r="U72" s="858"/>
      <c r="V72" s="858">
        <v>277863</v>
      </c>
      <c r="W72" s="858"/>
      <c r="X72" s="858"/>
      <c r="Y72" s="858"/>
      <c r="Z72" s="858"/>
      <c r="AA72" s="858">
        <v>8082</v>
      </c>
      <c r="AB72" s="858"/>
      <c r="AC72" s="858"/>
      <c r="AD72" s="858"/>
      <c r="AE72" s="858"/>
      <c r="AF72" s="858">
        <v>8082</v>
      </c>
      <c r="AG72" s="858"/>
      <c r="AH72" s="858"/>
      <c r="AI72" s="858"/>
      <c r="AJ72" s="858"/>
      <c r="AK72" s="858" t="s">
        <v>531</v>
      </c>
      <c r="AL72" s="858"/>
      <c r="AM72" s="858"/>
      <c r="AN72" s="858"/>
      <c r="AO72" s="858"/>
      <c r="AP72" s="858" t="s">
        <v>531</v>
      </c>
      <c r="AQ72" s="858"/>
      <c r="AR72" s="858"/>
      <c r="AS72" s="858"/>
      <c r="AT72" s="858"/>
      <c r="AU72" s="858" t="s">
        <v>531</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c r="A73" s="234">
        <v>6</v>
      </c>
      <c r="B73" s="901" t="s">
        <v>614</v>
      </c>
      <c r="C73" s="902"/>
      <c r="D73" s="902"/>
      <c r="E73" s="902"/>
      <c r="F73" s="902"/>
      <c r="G73" s="902"/>
      <c r="H73" s="902"/>
      <c r="I73" s="902"/>
      <c r="J73" s="902"/>
      <c r="K73" s="902"/>
      <c r="L73" s="902"/>
      <c r="M73" s="902"/>
      <c r="N73" s="902"/>
      <c r="O73" s="902"/>
      <c r="P73" s="903"/>
      <c r="Q73" s="904">
        <v>910</v>
      </c>
      <c r="R73" s="858"/>
      <c r="S73" s="858"/>
      <c r="T73" s="858"/>
      <c r="U73" s="858"/>
      <c r="V73" s="858">
        <v>870</v>
      </c>
      <c r="W73" s="858"/>
      <c r="X73" s="858"/>
      <c r="Y73" s="858"/>
      <c r="Z73" s="858"/>
      <c r="AA73" s="858">
        <v>40</v>
      </c>
      <c r="AB73" s="858"/>
      <c r="AC73" s="858"/>
      <c r="AD73" s="858"/>
      <c r="AE73" s="858"/>
      <c r="AF73" s="858">
        <v>40</v>
      </c>
      <c r="AG73" s="858"/>
      <c r="AH73" s="858"/>
      <c r="AI73" s="858"/>
      <c r="AJ73" s="858"/>
      <c r="AK73" s="858">
        <v>47</v>
      </c>
      <c r="AL73" s="858"/>
      <c r="AM73" s="858"/>
      <c r="AN73" s="858"/>
      <c r="AO73" s="858"/>
      <c r="AP73" s="858">
        <v>41</v>
      </c>
      <c r="AQ73" s="858"/>
      <c r="AR73" s="858"/>
      <c r="AS73" s="858"/>
      <c r="AT73" s="858"/>
      <c r="AU73" s="858" t="s">
        <v>531</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c r="A74" s="234">
        <v>7</v>
      </c>
      <c r="B74" s="901" t="s">
        <v>615</v>
      </c>
      <c r="C74" s="902"/>
      <c r="D74" s="902"/>
      <c r="E74" s="902"/>
      <c r="F74" s="902"/>
      <c r="G74" s="902"/>
      <c r="H74" s="902"/>
      <c r="I74" s="902"/>
      <c r="J74" s="902"/>
      <c r="K74" s="902"/>
      <c r="L74" s="902"/>
      <c r="M74" s="902"/>
      <c r="N74" s="902"/>
      <c r="O74" s="902"/>
      <c r="P74" s="903"/>
      <c r="Q74" s="904">
        <v>1498</v>
      </c>
      <c r="R74" s="858"/>
      <c r="S74" s="858"/>
      <c r="T74" s="858"/>
      <c r="U74" s="858"/>
      <c r="V74" s="858">
        <v>1478</v>
      </c>
      <c r="W74" s="858"/>
      <c r="X74" s="858"/>
      <c r="Y74" s="858"/>
      <c r="Z74" s="858"/>
      <c r="AA74" s="858">
        <v>20</v>
      </c>
      <c r="AB74" s="858"/>
      <c r="AC74" s="858"/>
      <c r="AD74" s="858"/>
      <c r="AE74" s="858"/>
      <c r="AF74" s="858">
        <v>20</v>
      </c>
      <c r="AG74" s="858"/>
      <c r="AH74" s="858"/>
      <c r="AI74" s="858"/>
      <c r="AJ74" s="858"/>
      <c r="AK74" s="858">
        <v>19</v>
      </c>
      <c r="AL74" s="858"/>
      <c r="AM74" s="858"/>
      <c r="AN74" s="858"/>
      <c r="AO74" s="858"/>
      <c r="AP74" s="858" t="s">
        <v>531</v>
      </c>
      <c r="AQ74" s="858"/>
      <c r="AR74" s="858"/>
      <c r="AS74" s="858"/>
      <c r="AT74" s="858"/>
      <c r="AU74" s="858" t="s">
        <v>531</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c r="A88" s="236" t="s">
        <v>394</v>
      </c>
      <c r="B88" s="817" t="s">
        <v>431</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17" t="s">
        <v>432</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105</v>
      </c>
      <c r="CS102" s="880"/>
      <c r="CT102" s="880"/>
      <c r="CU102" s="880"/>
      <c r="CV102" s="919"/>
      <c r="CW102" s="918">
        <v>36</v>
      </c>
      <c r="CX102" s="880"/>
      <c r="CY102" s="880"/>
      <c r="CZ102" s="880"/>
      <c r="DA102" s="919"/>
      <c r="DB102" s="918"/>
      <c r="DC102" s="880"/>
      <c r="DD102" s="880"/>
      <c r="DE102" s="880"/>
      <c r="DF102" s="919"/>
      <c r="DG102" s="918"/>
      <c r="DH102" s="880"/>
      <c r="DI102" s="880"/>
      <c r="DJ102" s="880"/>
      <c r="DK102" s="919"/>
      <c r="DL102" s="918">
        <v>600</v>
      </c>
      <c r="DM102" s="880"/>
      <c r="DN102" s="880"/>
      <c r="DO102" s="880"/>
      <c r="DP102" s="919"/>
      <c r="DQ102" s="918">
        <v>60</v>
      </c>
      <c r="DR102" s="880"/>
      <c r="DS102" s="880"/>
      <c r="DT102" s="880"/>
      <c r="DU102" s="919"/>
      <c r="DV102" s="817"/>
      <c r="DW102" s="818"/>
      <c r="DX102" s="818"/>
      <c r="DY102" s="818"/>
      <c r="DZ102" s="942"/>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433</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434</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5" t="s">
        <v>437</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438</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c r="A109" s="940" t="s">
        <v>439</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440</v>
      </c>
      <c r="AB109" s="921"/>
      <c r="AC109" s="921"/>
      <c r="AD109" s="921"/>
      <c r="AE109" s="922"/>
      <c r="AF109" s="920" t="s">
        <v>441</v>
      </c>
      <c r="AG109" s="921"/>
      <c r="AH109" s="921"/>
      <c r="AI109" s="921"/>
      <c r="AJ109" s="922"/>
      <c r="AK109" s="920" t="s">
        <v>309</v>
      </c>
      <c r="AL109" s="921"/>
      <c r="AM109" s="921"/>
      <c r="AN109" s="921"/>
      <c r="AO109" s="922"/>
      <c r="AP109" s="920" t="s">
        <v>442</v>
      </c>
      <c r="AQ109" s="921"/>
      <c r="AR109" s="921"/>
      <c r="AS109" s="921"/>
      <c r="AT109" s="923"/>
      <c r="AU109" s="940" t="s">
        <v>439</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440</v>
      </c>
      <c r="BR109" s="921"/>
      <c r="BS109" s="921"/>
      <c r="BT109" s="921"/>
      <c r="BU109" s="922"/>
      <c r="BV109" s="920" t="s">
        <v>441</v>
      </c>
      <c r="BW109" s="921"/>
      <c r="BX109" s="921"/>
      <c r="BY109" s="921"/>
      <c r="BZ109" s="922"/>
      <c r="CA109" s="920" t="s">
        <v>309</v>
      </c>
      <c r="CB109" s="921"/>
      <c r="CC109" s="921"/>
      <c r="CD109" s="921"/>
      <c r="CE109" s="922"/>
      <c r="CF109" s="941" t="s">
        <v>442</v>
      </c>
      <c r="CG109" s="941"/>
      <c r="CH109" s="941"/>
      <c r="CI109" s="941"/>
      <c r="CJ109" s="941"/>
      <c r="CK109" s="920" t="s">
        <v>443</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440</v>
      </c>
      <c r="DH109" s="921"/>
      <c r="DI109" s="921"/>
      <c r="DJ109" s="921"/>
      <c r="DK109" s="922"/>
      <c r="DL109" s="920" t="s">
        <v>441</v>
      </c>
      <c r="DM109" s="921"/>
      <c r="DN109" s="921"/>
      <c r="DO109" s="921"/>
      <c r="DP109" s="922"/>
      <c r="DQ109" s="920" t="s">
        <v>309</v>
      </c>
      <c r="DR109" s="921"/>
      <c r="DS109" s="921"/>
      <c r="DT109" s="921"/>
      <c r="DU109" s="922"/>
      <c r="DV109" s="920" t="s">
        <v>442</v>
      </c>
      <c r="DW109" s="921"/>
      <c r="DX109" s="921"/>
      <c r="DY109" s="921"/>
      <c r="DZ109" s="923"/>
    </row>
    <row r="110" spans="1:131" s="226" customFormat="1" ht="26.25" customHeight="1">
      <c r="A110" s="924" t="s">
        <v>444</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4167022</v>
      </c>
      <c r="AB110" s="928"/>
      <c r="AC110" s="928"/>
      <c r="AD110" s="928"/>
      <c r="AE110" s="929"/>
      <c r="AF110" s="930">
        <v>4230733</v>
      </c>
      <c r="AG110" s="928"/>
      <c r="AH110" s="928"/>
      <c r="AI110" s="928"/>
      <c r="AJ110" s="929"/>
      <c r="AK110" s="930">
        <v>4324728</v>
      </c>
      <c r="AL110" s="928"/>
      <c r="AM110" s="928"/>
      <c r="AN110" s="928"/>
      <c r="AO110" s="929"/>
      <c r="AP110" s="931">
        <v>30.1</v>
      </c>
      <c r="AQ110" s="932"/>
      <c r="AR110" s="932"/>
      <c r="AS110" s="932"/>
      <c r="AT110" s="933"/>
      <c r="AU110" s="934" t="s">
        <v>73</v>
      </c>
      <c r="AV110" s="935"/>
      <c r="AW110" s="935"/>
      <c r="AX110" s="935"/>
      <c r="AY110" s="935"/>
      <c r="AZ110" s="957" t="s">
        <v>445</v>
      </c>
      <c r="BA110" s="925"/>
      <c r="BB110" s="925"/>
      <c r="BC110" s="925"/>
      <c r="BD110" s="925"/>
      <c r="BE110" s="925"/>
      <c r="BF110" s="925"/>
      <c r="BG110" s="925"/>
      <c r="BH110" s="925"/>
      <c r="BI110" s="925"/>
      <c r="BJ110" s="925"/>
      <c r="BK110" s="925"/>
      <c r="BL110" s="925"/>
      <c r="BM110" s="925"/>
      <c r="BN110" s="925"/>
      <c r="BO110" s="925"/>
      <c r="BP110" s="926"/>
      <c r="BQ110" s="958">
        <v>42934284</v>
      </c>
      <c r="BR110" s="959"/>
      <c r="BS110" s="959"/>
      <c r="BT110" s="959"/>
      <c r="BU110" s="959"/>
      <c r="BV110" s="959">
        <v>43584086</v>
      </c>
      <c r="BW110" s="959"/>
      <c r="BX110" s="959"/>
      <c r="BY110" s="959"/>
      <c r="BZ110" s="959"/>
      <c r="CA110" s="959">
        <v>44027121</v>
      </c>
      <c r="CB110" s="959"/>
      <c r="CC110" s="959"/>
      <c r="CD110" s="959"/>
      <c r="CE110" s="959"/>
      <c r="CF110" s="972">
        <v>306</v>
      </c>
      <c r="CG110" s="973"/>
      <c r="CH110" s="973"/>
      <c r="CI110" s="973"/>
      <c r="CJ110" s="973"/>
      <c r="CK110" s="974" t="s">
        <v>446</v>
      </c>
      <c r="CL110" s="975"/>
      <c r="CM110" s="957" t="s">
        <v>447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448</v>
      </c>
      <c r="DH110" s="959"/>
      <c r="DI110" s="959"/>
      <c r="DJ110" s="959"/>
      <c r="DK110" s="959"/>
      <c r="DL110" s="959" t="s">
        <v>449</v>
      </c>
      <c r="DM110" s="959"/>
      <c r="DN110" s="959"/>
      <c r="DO110" s="959"/>
      <c r="DP110" s="959"/>
      <c r="DQ110" s="959" t="s">
        <v>450</v>
      </c>
      <c r="DR110" s="959"/>
      <c r="DS110" s="959"/>
      <c r="DT110" s="959"/>
      <c r="DU110" s="959"/>
      <c r="DV110" s="960" t="s">
        <v>451</v>
      </c>
      <c r="DW110" s="960"/>
      <c r="DX110" s="960"/>
      <c r="DY110" s="960"/>
      <c r="DZ110" s="961"/>
    </row>
    <row r="111" spans="1:131" s="226" customFormat="1" ht="26.25" customHeight="1">
      <c r="A111" s="962" t="s">
        <v>452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453</v>
      </c>
      <c r="AB111" s="966"/>
      <c r="AC111" s="966"/>
      <c r="AD111" s="966"/>
      <c r="AE111" s="967"/>
      <c r="AF111" s="968" t="s">
        <v>453</v>
      </c>
      <c r="AG111" s="966"/>
      <c r="AH111" s="966"/>
      <c r="AI111" s="966"/>
      <c r="AJ111" s="967"/>
      <c r="AK111" s="968" t="s">
        <v>454</v>
      </c>
      <c r="AL111" s="966"/>
      <c r="AM111" s="966"/>
      <c r="AN111" s="966"/>
      <c r="AO111" s="967"/>
      <c r="AP111" s="969" t="s">
        <v>455</v>
      </c>
      <c r="AQ111" s="970"/>
      <c r="AR111" s="970"/>
      <c r="AS111" s="970"/>
      <c r="AT111" s="971"/>
      <c r="AU111" s="936"/>
      <c r="AV111" s="937"/>
      <c r="AW111" s="937"/>
      <c r="AX111" s="937"/>
      <c r="AY111" s="937"/>
      <c r="AZ111" s="950" t="s">
        <v>456</v>
      </c>
      <c r="BA111" s="951"/>
      <c r="BB111" s="951"/>
      <c r="BC111" s="951"/>
      <c r="BD111" s="951"/>
      <c r="BE111" s="951"/>
      <c r="BF111" s="951"/>
      <c r="BG111" s="951"/>
      <c r="BH111" s="951"/>
      <c r="BI111" s="951"/>
      <c r="BJ111" s="951"/>
      <c r="BK111" s="951"/>
      <c r="BL111" s="951"/>
      <c r="BM111" s="951"/>
      <c r="BN111" s="951"/>
      <c r="BO111" s="951"/>
      <c r="BP111" s="952"/>
      <c r="BQ111" s="953" t="s">
        <v>448</v>
      </c>
      <c r="BR111" s="954"/>
      <c r="BS111" s="954"/>
      <c r="BT111" s="954"/>
      <c r="BU111" s="954"/>
      <c r="BV111" s="954" t="s">
        <v>453</v>
      </c>
      <c r="BW111" s="954"/>
      <c r="BX111" s="954"/>
      <c r="BY111" s="954"/>
      <c r="BZ111" s="954"/>
      <c r="CA111" s="954" t="s">
        <v>453</v>
      </c>
      <c r="CB111" s="954"/>
      <c r="CC111" s="954"/>
      <c r="CD111" s="954"/>
      <c r="CE111" s="954"/>
      <c r="CF111" s="948" t="s">
        <v>453</v>
      </c>
      <c r="CG111" s="949"/>
      <c r="CH111" s="949"/>
      <c r="CI111" s="949"/>
      <c r="CJ111" s="949"/>
      <c r="CK111" s="976"/>
      <c r="CL111" s="977"/>
      <c r="CM111" s="950" t="s">
        <v>457</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448</v>
      </c>
      <c r="DH111" s="954"/>
      <c r="DI111" s="954"/>
      <c r="DJ111" s="954"/>
      <c r="DK111" s="954"/>
      <c r="DL111" s="954" t="s">
        <v>449</v>
      </c>
      <c r="DM111" s="954"/>
      <c r="DN111" s="954"/>
      <c r="DO111" s="954"/>
      <c r="DP111" s="954"/>
      <c r="DQ111" s="954" t="s">
        <v>237</v>
      </c>
      <c r="DR111" s="954"/>
      <c r="DS111" s="954"/>
      <c r="DT111" s="954"/>
      <c r="DU111" s="954"/>
      <c r="DV111" s="955" t="s">
        <v>237</v>
      </c>
      <c r="DW111" s="955"/>
      <c r="DX111" s="955"/>
      <c r="DY111" s="955"/>
      <c r="DZ111" s="956"/>
    </row>
    <row r="112" spans="1:131" s="226" customFormat="1" ht="26.25" customHeight="1">
      <c r="A112" s="980" t="s">
        <v>458</v>
      </c>
      <c r="B112" s="981"/>
      <c r="C112" s="951" t="s">
        <v>459</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448</v>
      </c>
      <c r="AB112" s="987"/>
      <c r="AC112" s="987"/>
      <c r="AD112" s="987"/>
      <c r="AE112" s="988"/>
      <c r="AF112" s="989" t="s">
        <v>454</v>
      </c>
      <c r="AG112" s="987"/>
      <c r="AH112" s="987"/>
      <c r="AI112" s="987"/>
      <c r="AJ112" s="988"/>
      <c r="AK112" s="989" t="s">
        <v>455</v>
      </c>
      <c r="AL112" s="987"/>
      <c r="AM112" s="987"/>
      <c r="AN112" s="987"/>
      <c r="AO112" s="988"/>
      <c r="AP112" s="990" t="s">
        <v>460</v>
      </c>
      <c r="AQ112" s="991"/>
      <c r="AR112" s="991"/>
      <c r="AS112" s="991"/>
      <c r="AT112" s="992"/>
      <c r="AU112" s="936"/>
      <c r="AV112" s="937"/>
      <c r="AW112" s="937"/>
      <c r="AX112" s="937"/>
      <c r="AY112" s="937"/>
      <c r="AZ112" s="950" t="s">
        <v>461</v>
      </c>
      <c r="BA112" s="951"/>
      <c r="BB112" s="951"/>
      <c r="BC112" s="951"/>
      <c r="BD112" s="951"/>
      <c r="BE112" s="951"/>
      <c r="BF112" s="951"/>
      <c r="BG112" s="951"/>
      <c r="BH112" s="951"/>
      <c r="BI112" s="951"/>
      <c r="BJ112" s="951"/>
      <c r="BK112" s="951"/>
      <c r="BL112" s="951"/>
      <c r="BM112" s="951"/>
      <c r="BN112" s="951"/>
      <c r="BO112" s="951"/>
      <c r="BP112" s="952"/>
      <c r="BQ112" s="953">
        <v>9279623</v>
      </c>
      <c r="BR112" s="954"/>
      <c r="BS112" s="954"/>
      <c r="BT112" s="954"/>
      <c r="BU112" s="954"/>
      <c r="BV112" s="954">
        <v>8695359</v>
      </c>
      <c r="BW112" s="954"/>
      <c r="BX112" s="954"/>
      <c r="BY112" s="954"/>
      <c r="BZ112" s="954"/>
      <c r="CA112" s="954">
        <v>8092505</v>
      </c>
      <c r="CB112" s="954"/>
      <c r="CC112" s="954"/>
      <c r="CD112" s="954"/>
      <c r="CE112" s="954"/>
      <c r="CF112" s="948">
        <v>56.2</v>
      </c>
      <c r="CG112" s="949"/>
      <c r="CH112" s="949"/>
      <c r="CI112" s="949"/>
      <c r="CJ112" s="949"/>
      <c r="CK112" s="976"/>
      <c r="CL112" s="977"/>
      <c r="CM112" s="950" t="s">
        <v>462</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450</v>
      </c>
      <c r="DH112" s="954"/>
      <c r="DI112" s="954"/>
      <c r="DJ112" s="954"/>
      <c r="DK112" s="954"/>
      <c r="DL112" s="954" t="s">
        <v>450</v>
      </c>
      <c r="DM112" s="954"/>
      <c r="DN112" s="954"/>
      <c r="DO112" s="954"/>
      <c r="DP112" s="954"/>
      <c r="DQ112" s="954" t="s">
        <v>448</v>
      </c>
      <c r="DR112" s="954"/>
      <c r="DS112" s="954"/>
      <c r="DT112" s="954"/>
      <c r="DU112" s="954"/>
      <c r="DV112" s="955" t="s">
        <v>454</v>
      </c>
      <c r="DW112" s="955"/>
      <c r="DX112" s="955"/>
      <c r="DY112" s="955"/>
      <c r="DZ112" s="956"/>
    </row>
    <row r="113" spans="1:130" s="226" customFormat="1" ht="26.25" customHeight="1">
      <c r="A113" s="982"/>
      <c r="B113" s="983"/>
      <c r="C113" s="951" t="s">
        <v>463</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784070</v>
      </c>
      <c r="AB113" s="966"/>
      <c r="AC113" s="966"/>
      <c r="AD113" s="966"/>
      <c r="AE113" s="967"/>
      <c r="AF113" s="968">
        <v>702321</v>
      </c>
      <c r="AG113" s="966"/>
      <c r="AH113" s="966"/>
      <c r="AI113" s="966"/>
      <c r="AJ113" s="967"/>
      <c r="AK113" s="968">
        <v>722328</v>
      </c>
      <c r="AL113" s="966"/>
      <c r="AM113" s="966"/>
      <c r="AN113" s="966"/>
      <c r="AO113" s="967"/>
      <c r="AP113" s="969">
        <v>5</v>
      </c>
      <c r="AQ113" s="970"/>
      <c r="AR113" s="970"/>
      <c r="AS113" s="970"/>
      <c r="AT113" s="971"/>
      <c r="AU113" s="936"/>
      <c r="AV113" s="937"/>
      <c r="AW113" s="937"/>
      <c r="AX113" s="937"/>
      <c r="AY113" s="937"/>
      <c r="AZ113" s="950" t="s">
        <v>464</v>
      </c>
      <c r="BA113" s="951"/>
      <c r="BB113" s="951"/>
      <c r="BC113" s="951"/>
      <c r="BD113" s="951"/>
      <c r="BE113" s="951"/>
      <c r="BF113" s="951"/>
      <c r="BG113" s="951"/>
      <c r="BH113" s="951"/>
      <c r="BI113" s="951"/>
      <c r="BJ113" s="951"/>
      <c r="BK113" s="951"/>
      <c r="BL113" s="951"/>
      <c r="BM113" s="951"/>
      <c r="BN113" s="951"/>
      <c r="BO113" s="951"/>
      <c r="BP113" s="952"/>
      <c r="BQ113" s="953">
        <v>168147</v>
      </c>
      <c r="BR113" s="954"/>
      <c r="BS113" s="954"/>
      <c r="BT113" s="954"/>
      <c r="BU113" s="954"/>
      <c r="BV113" s="954">
        <v>97770</v>
      </c>
      <c r="BW113" s="954"/>
      <c r="BX113" s="954"/>
      <c r="BY113" s="954"/>
      <c r="BZ113" s="954"/>
      <c r="CA113" s="954">
        <v>12548</v>
      </c>
      <c r="CB113" s="954"/>
      <c r="CC113" s="954"/>
      <c r="CD113" s="954"/>
      <c r="CE113" s="954"/>
      <c r="CF113" s="948">
        <v>0.1</v>
      </c>
      <c r="CG113" s="949"/>
      <c r="CH113" s="949"/>
      <c r="CI113" s="949"/>
      <c r="CJ113" s="949"/>
      <c r="CK113" s="976"/>
      <c r="CL113" s="977"/>
      <c r="CM113" s="950" t="s">
        <v>465</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448</v>
      </c>
      <c r="DH113" s="987"/>
      <c r="DI113" s="987"/>
      <c r="DJ113" s="987"/>
      <c r="DK113" s="988"/>
      <c r="DL113" s="989" t="s">
        <v>454</v>
      </c>
      <c r="DM113" s="987"/>
      <c r="DN113" s="987"/>
      <c r="DO113" s="987"/>
      <c r="DP113" s="988"/>
      <c r="DQ113" s="989" t="s">
        <v>448</v>
      </c>
      <c r="DR113" s="987"/>
      <c r="DS113" s="987"/>
      <c r="DT113" s="987"/>
      <c r="DU113" s="988"/>
      <c r="DV113" s="990" t="s">
        <v>449</v>
      </c>
      <c r="DW113" s="991"/>
      <c r="DX113" s="991"/>
      <c r="DY113" s="991"/>
      <c r="DZ113" s="992"/>
    </row>
    <row r="114" spans="1:130" s="226" customFormat="1" ht="26.25" customHeight="1">
      <c r="A114" s="982"/>
      <c r="B114" s="983"/>
      <c r="C114" s="951" t="s">
        <v>466</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71124</v>
      </c>
      <c r="AB114" s="987"/>
      <c r="AC114" s="987"/>
      <c r="AD114" s="987"/>
      <c r="AE114" s="988"/>
      <c r="AF114" s="989">
        <v>71124</v>
      </c>
      <c r="AG114" s="987"/>
      <c r="AH114" s="987"/>
      <c r="AI114" s="987"/>
      <c r="AJ114" s="988"/>
      <c r="AK114" s="989">
        <v>71124</v>
      </c>
      <c r="AL114" s="987"/>
      <c r="AM114" s="987"/>
      <c r="AN114" s="987"/>
      <c r="AO114" s="988"/>
      <c r="AP114" s="990">
        <v>0.5</v>
      </c>
      <c r="AQ114" s="991"/>
      <c r="AR114" s="991"/>
      <c r="AS114" s="991"/>
      <c r="AT114" s="992"/>
      <c r="AU114" s="936"/>
      <c r="AV114" s="937"/>
      <c r="AW114" s="937"/>
      <c r="AX114" s="937"/>
      <c r="AY114" s="937"/>
      <c r="AZ114" s="950" t="s">
        <v>467</v>
      </c>
      <c r="BA114" s="951"/>
      <c r="BB114" s="951"/>
      <c r="BC114" s="951"/>
      <c r="BD114" s="951"/>
      <c r="BE114" s="951"/>
      <c r="BF114" s="951"/>
      <c r="BG114" s="951"/>
      <c r="BH114" s="951"/>
      <c r="BI114" s="951"/>
      <c r="BJ114" s="951"/>
      <c r="BK114" s="951"/>
      <c r="BL114" s="951"/>
      <c r="BM114" s="951"/>
      <c r="BN114" s="951"/>
      <c r="BO114" s="951"/>
      <c r="BP114" s="952"/>
      <c r="BQ114" s="953">
        <v>3012279</v>
      </c>
      <c r="BR114" s="954"/>
      <c r="BS114" s="954"/>
      <c r="BT114" s="954"/>
      <c r="BU114" s="954"/>
      <c r="BV114" s="954">
        <v>2787974</v>
      </c>
      <c r="BW114" s="954"/>
      <c r="BX114" s="954"/>
      <c r="BY114" s="954"/>
      <c r="BZ114" s="954"/>
      <c r="CA114" s="954">
        <v>2585131</v>
      </c>
      <c r="CB114" s="954"/>
      <c r="CC114" s="954"/>
      <c r="CD114" s="954"/>
      <c r="CE114" s="954"/>
      <c r="CF114" s="948">
        <v>18</v>
      </c>
      <c r="CG114" s="949"/>
      <c r="CH114" s="949"/>
      <c r="CI114" s="949"/>
      <c r="CJ114" s="949"/>
      <c r="CK114" s="976"/>
      <c r="CL114" s="977"/>
      <c r="CM114" s="950" t="s">
        <v>468</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448</v>
      </c>
      <c r="DH114" s="987"/>
      <c r="DI114" s="987"/>
      <c r="DJ114" s="987"/>
      <c r="DK114" s="988"/>
      <c r="DL114" s="989" t="s">
        <v>448</v>
      </c>
      <c r="DM114" s="987"/>
      <c r="DN114" s="987"/>
      <c r="DO114" s="987"/>
      <c r="DP114" s="988"/>
      <c r="DQ114" s="989" t="s">
        <v>455</v>
      </c>
      <c r="DR114" s="987"/>
      <c r="DS114" s="987"/>
      <c r="DT114" s="987"/>
      <c r="DU114" s="988"/>
      <c r="DV114" s="990" t="s">
        <v>451</v>
      </c>
      <c r="DW114" s="991"/>
      <c r="DX114" s="991"/>
      <c r="DY114" s="991"/>
      <c r="DZ114" s="992"/>
    </row>
    <row r="115" spans="1:130" s="226" customFormat="1" ht="26.25" customHeight="1">
      <c r="A115" s="982"/>
      <c r="B115" s="983"/>
      <c r="C115" s="951" t="s">
        <v>469</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148</v>
      </c>
      <c r="AB115" s="966"/>
      <c r="AC115" s="966"/>
      <c r="AD115" s="966"/>
      <c r="AE115" s="967"/>
      <c r="AF115" s="968">
        <v>136</v>
      </c>
      <c r="AG115" s="966"/>
      <c r="AH115" s="966"/>
      <c r="AI115" s="966"/>
      <c r="AJ115" s="967"/>
      <c r="AK115" s="968">
        <v>40</v>
      </c>
      <c r="AL115" s="966"/>
      <c r="AM115" s="966"/>
      <c r="AN115" s="966"/>
      <c r="AO115" s="967"/>
      <c r="AP115" s="969">
        <v>0</v>
      </c>
      <c r="AQ115" s="970"/>
      <c r="AR115" s="970"/>
      <c r="AS115" s="970"/>
      <c r="AT115" s="971"/>
      <c r="AU115" s="936"/>
      <c r="AV115" s="937"/>
      <c r="AW115" s="937"/>
      <c r="AX115" s="937"/>
      <c r="AY115" s="937"/>
      <c r="AZ115" s="950" t="s">
        <v>470</v>
      </c>
      <c r="BA115" s="951"/>
      <c r="BB115" s="951"/>
      <c r="BC115" s="951"/>
      <c r="BD115" s="951"/>
      <c r="BE115" s="951"/>
      <c r="BF115" s="951"/>
      <c r="BG115" s="951"/>
      <c r="BH115" s="951"/>
      <c r="BI115" s="951"/>
      <c r="BJ115" s="951"/>
      <c r="BK115" s="951"/>
      <c r="BL115" s="951"/>
      <c r="BM115" s="951"/>
      <c r="BN115" s="951"/>
      <c r="BO115" s="951"/>
      <c r="BP115" s="952"/>
      <c r="BQ115" s="953">
        <v>371228</v>
      </c>
      <c r="BR115" s="954"/>
      <c r="BS115" s="954"/>
      <c r="BT115" s="954"/>
      <c r="BU115" s="954"/>
      <c r="BV115" s="954">
        <v>254487</v>
      </c>
      <c r="BW115" s="954"/>
      <c r="BX115" s="954"/>
      <c r="BY115" s="954"/>
      <c r="BZ115" s="954"/>
      <c r="CA115" s="954">
        <v>66357</v>
      </c>
      <c r="CB115" s="954"/>
      <c r="CC115" s="954"/>
      <c r="CD115" s="954"/>
      <c r="CE115" s="954"/>
      <c r="CF115" s="948">
        <v>0.5</v>
      </c>
      <c r="CG115" s="949"/>
      <c r="CH115" s="949"/>
      <c r="CI115" s="949"/>
      <c r="CJ115" s="949"/>
      <c r="CK115" s="976"/>
      <c r="CL115" s="977"/>
      <c r="CM115" s="950" t="s">
        <v>471</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453</v>
      </c>
      <c r="DH115" s="987"/>
      <c r="DI115" s="987"/>
      <c r="DJ115" s="987"/>
      <c r="DK115" s="988"/>
      <c r="DL115" s="989" t="s">
        <v>455</v>
      </c>
      <c r="DM115" s="987"/>
      <c r="DN115" s="987"/>
      <c r="DO115" s="987"/>
      <c r="DP115" s="988"/>
      <c r="DQ115" s="989" t="s">
        <v>448</v>
      </c>
      <c r="DR115" s="987"/>
      <c r="DS115" s="987"/>
      <c r="DT115" s="987"/>
      <c r="DU115" s="988"/>
      <c r="DV115" s="990" t="s">
        <v>454</v>
      </c>
      <c r="DW115" s="991"/>
      <c r="DX115" s="991"/>
      <c r="DY115" s="991"/>
      <c r="DZ115" s="992"/>
    </row>
    <row r="116" spans="1:130" s="226" customFormat="1" ht="26.25" customHeight="1">
      <c r="A116" s="984"/>
      <c r="B116" s="985"/>
      <c r="C116" s="993" t="s">
        <v>472</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1092</v>
      </c>
      <c r="AB116" s="987"/>
      <c r="AC116" s="987"/>
      <c r="AD116" s="987"/>
      <c r="AE116" s="988"/>
      <c r="AF116" s="989">
        <v>501</v>
      </c>
      <c r="AG116" s="987"/>
      <c r="AH116" s="987"/>
      <c r="AI116" s="987"/>
      <c r="AJ116" s="988"/>
      <c r="AK116" s="989">
        <v>769</v>
      </c>
      <c r="AL116" s="987"/>
      <c r="AM116" s="987"/>
      <c r="AN116" s="987"/>
      <c r="AO116" s="988"/>
      <c r="AP116" s="990">
        <v>0</v>
      </c>
      <c r="AQ116" s="991"/>
      <c r="AR116" s="991"/>
      <c r="AS116" s="991"/>
      <c r="AT116" s="992"/>
      <c r="AU116" s="936"/>
      <c r="AV116" s="937"/>
      <c r="AW116" s="937"/>
      <c r="AX116" s="937"/>
      <c r="AY116" s="937"/>
      <c r="AZ116" s="995" t="s">
        <v>473</v>
      </c>
      <c r="BA116" s="996"/>
      <c r="BB116" s="996"/>
      <c r="BC116" s="996"/>
      <c r="BD116" s="996"/>
      <c r="BE116" s="996"/>
      <c r="BF116" s="996"/>
      <c r="BG116" s="996"/>
      <c r="BH116" s="996"/>
      <c r="BI116" s="996"/>
      <c r="BJ116" s="996"/>
      <c r="BK116" s="996"/>
      <c r="BL116" s="996"/>
      <c r="BM116" s="996"/>
      <c r="BN116" s="996"/>
      <c r="BO116" s="996"/>
      <c r="BP116" s="997"/>
      <c r="BQ116" s="953" t="s">
        <v>451</v>
      </c>
      <c r="BR116" s="954"/>
      <c r="BS116" s="954"/>
      <c r="BT116" s="954"/>
      <c r="BU116" s="954"/>
      <c r="BV116" s="954" t="s">
        <v>453</v>
      </c>
      <c r="BW116" s="954"/>
      <c r="BX116" s="954"/>
      <c r="BY116" s="954"/>
      <c r="BZ116" s="954"/>
      <c r="CA116" s="954" t="s">
        <v>448</v>
      </c>
      <c r="CB116" s="954"/>
      <c r="CC116" s="954"/>
      <c r="CD116" s="954"/>
      <c r="CE116" s="954"/>
      <c r="CF116" s="948" t="s">
        <v>453</v>
      </c>
      <c r="CG116" s="949"/>
      <c r="CH116" s="949"/>
      <c r="CI116" s="949"/>
      <c r="CJ116" s="949"/>
      <c r="CK116" s="976"/>
      <c r="CL116" s="977"/>
      <c r="CM116" s="950" t="s">
        <v>474</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448</v>
      </c>
      <c r="DH116" s="987"/>
      <c r="DI116" s="987"/>
      <c r="DJ116" s="987"/>
      <c r="DK116" s="988"/>
      <c r="DL116" s="989" t="s">
        <v>453</v>
      </c>
      <c r="DM116" s="987"/>
      <c r="DN116" s="987"/>
      <c r="DO116" s="987"/>
      <c r="DP116" s="988"/>
      <c r="DQ116" s="989" t="s">
        <v>448</v>
      </c>
      <c r="DR116" s="987"/>
      <c r="DS116" s="987"/>
      <c r="DT116" s="987"/>
      <c r="DU116" s="988"/>
      <c r="DV116" s="990" t="s">
        <v>454</v>
      </c>
      <c r="DW116" s="991"/>
      <c r="DX116" s="991"/>
      <c r="DY116" s="991"/>
      <c r="DZ116" s="992"/>
    </row>
    <row r="117" spans="1:130" s="226" customFormat="1" ht="26.25" customHeight="1">
      <c r="A117" s="940" t="s">
        <v>191</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475</v>
      </c>
      <c r="Z117" s="922"/>
      <c r="AA117" s="1006">
        <v>5023456</v>
      </c>
      <c r="AB117" s="1007"/>
      <c r="AC117" s="1007"/>
      <c r="AD117" s="1007"/>
      <c r="AE117" s="1008"/>
      <c r="AF117" s="1009">
        <v>5004815</v>
      </c>
      <c r="AG117" s="1007"/>
      <c r="AH117" s="1007"/>
      <c r="AI117" s="1007"/>
      <c r="AJ117" s="1008"/>
      <c r="AK117" s="1009">
        <v>5118989</v>
      </c>
      <c r="AL117" s="1007"/>
      <c r="AM117" s="1007"/>
      <c r="AN117" s="1007"/>
      <c r="AO117" s="1008"/>
      <c r="AP117" s="1010"/>
      <c r="AQ117" s="1011"/>
      <c r="AR117" s="1011"/>
      <c r="AS117" s="1011"/>
      <c r="AT117" s="1012"/>
      <c r="AU117" s="936"/>
      <c r="AV117" s="937"/>
      <c r="AW117" s="937"/>
      <c r="AX117" s="937"/>
      <c r="AY117" s="937"/>
      <c r="AZ117" s="1002" t="s">
        <v>476</v>
      </c>
      <c r="BA117" s="1003"/>
      <c r="BB117" s="1003"/>
      <c r="BC117" s="1003"/>
      <c r="BD117" s="1003"/>
      <c r="BE117" s="1003"/>
      <c r="BF117" s="1003"/>
      <c r="BG117" s="1003"/>
      <c r="BH117" s="1003"/>
      <c r="BI117" s="1003"/>
      <c r="BJ117" s="1003"/>
      <c r="BK117" s="1003"/>
      <c r="BL117" s="1003"/>
      <c r="BM117" s="1003"/>
      <c r="BN117" s="1003"/>
      <c r="BO117" s="1003"/>
      <c r="BP117" s="1004"/>
      <c r="BQ117" s="953" t="s">
        <v>448</v>
      </c>
      <c r="BR117" s="954"/>
      <c r="BS117" s="954"/>
      <c r="BT117" s="954"/>
      <c r="BU117" s="954"/>
      <c r="BV117" s="954" t="s">
        <v>454</v>
      </c>
      <c r="BW117" s="954"/>
      <c r="BX117" s="954"/>
      <c r="BY117" s="954"/>
      <c r="BZ117" s="954"/>
      <c r="CA117" s="954" t="s">
        <v>454</v>
      </c>
      <c r="CB117" s="954"/>
      <c r="CC117" s="954"/>
      <c r="CD117" s="954"/>
      <c r="CE117" s="954"/>
      <c r="CF117" s="948" t="s">
        <v>477</v>
      </c>
      <c r="CG117" s="949"/>
      <c r="CH117" s="949"/>
      <c r="CI117" s="949"/>
      <c r="CJ117" s="949"/>
      <c r="CK117" s="976"/>
      <c r="CL117" s="977"/>
      <c r="CM117" s="950" t="s">
        <v>478</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453</v>
      </c>
      <c r="DH117" s="987"/>
      <c r="DI117" s="987"/>
      <c r="DJ117" s="987"/>
      <c r="DK117" s="988"/>
      <c r="DL117" s="989" t="s">
        <v>454</v>
      </c>
      <c r="DM117" s="987"/>
      <c r="DN117" s="987"/>
      <c r="DO117" s="987"/>
      <c r="DP117" s="988"/>
      <c r="DQ117" s="989" t="s">
        <v>454</v>
      </c>
      <c r="DR117" s="987"/>
      <c r="DS117" s="987"/>
      <c r="DT117" s="987"/>
      <c r="DU117" s="988"/>
      <c r="DV117" s="990" t="s">
        <v>449</v>
      </c>
      <c r="DW117" s="991"/>
      <c r="DX117" s="991"/>
      <c r="DY117" s="991"/>
      <c r="DZ117" s="992"/>
    </row>
    <row r="118" spans="1:130" s="226" customFormat="1" ht="26.25" customHeight="1">
      <c r="A118" s="940" t="s">
        <v>443</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440</v>
      </c>
      <c r="AB118" s="921"/>
      <c r="AC118" s="921"/>
      <c r="AD118" s="921"/>
      <c r="AE118" s="922"/>
      <c r="AF118" s="920" t="s">
        <v>441</v>
      </c>
      <c r="AG118" s="921"/>
      <c r="AH118" s="921"/>
      <c r="AI118" s="921"/>
      <c r="AJ118" s="922"/>
      <c r="AK118" s="920" t="s">
        <v>309</v>
      </c>
      <c r="AL118" s="921"/>
      <c r="AM118" s="921"/>
      <c r="AN118" s="921"/>
      <c r="AO118" s="922"/>
      <c r="AP118" s="998" t="s">
        <v>442</v>
      </c>
      <c r="AQ118" s="999"/>
      <c r="AR118" s="999"/>
      <c r="AS118" s="999"/>
      <c r="AT118" s="1000"/>
      <c r="AU118" s="936"/>
      <c r="AV118" s="937"/>
      <c r="AW118" s="937"/>
      <c r="AX118" s="937"/>
      <c r="AY118" s="937"/>
      <c r="AZ118" s="1001" t="s">
        <v>479</v>
      </c>
      <c r="BA118" s="993"/>
      <c r="BB118" s="993"/>
      <c r="BC118" s="993"/>
      <c r="BD118" s="993"/>
      <c r="BE118" s="993"/>
      <c r="BF118" s="993"/>
      <c r="BG118" s="993"/>
      <c r="BH118" s="993"/>
      <c r="BI118" s="993"/>
      <c r="BJ118" s="993"/>
      <c r="BK118" s="993"/>
      <c r="BL118" s="993"/>
      <c r="BM118" s="993"/>
      <c r="BN118" s="993"/>
      <c r="BO118" s="993"/>
      <c r="BP118" s="994"/>
      <c r="BQ118" s="1027" t="s">
        <v>449</v>
      </c>
      <c r="BR118" s="1028"/>
      <c r="BS118" s="1028"/>
      <c r="BT118" s="1028"/>
      <c r="BU118" s="1028"/>
      <c r="BV118" s="1028" t="s">
        <v>460</v>
      </c>
      <c r="BW118" s="1028"/>
      <c r="BX118" s="1028"/>
      <c r="BY118" s="1028"/>
      <c r="BZ118" s="1028"/>
      <c r="CA118" s="1028" t="s">
        <v>477</v>
      </c>
      <c r="CB118" s="1028"/>
      <c r="CC118" s="1028"/>
      <c r="CD118" s="1028"/>
      <c r="CE118" s="1028"/>
      <c r="CF118" s="948" t="s">
        <v>449</v>
      </c>
      <c r="CG118" s="949"/>
      <c r="CH118" s="949"/>
      <c r="CI118" s="949"/>
      <c r="CJ118" s="949"/>
      <c r="CK118" s="976"/>
      <c r="CL118" s="977"/>
      <c r="CM118" s="950" t="s">
        <v>480</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449</v>
      </c>
      <c r="DH118" s="987"/>
      <c r="DI118" s="987"/>
      <c r="DJ118" s="987"/>
      <c r="DK118" s="988"/>
      <c r="DL118" s="989" t="s">
        <v>460</v>
      </c>
      <c r="DM118" s="987"/>
      <c r="DN118" s="987"/>
      <c r="DO118" s="987"/>
      <c r="DP118" s="988"/>
      <c r="DQ118" s="989" t="s">
        <v>453</v>
      </c>
      <c r="DR118" s="987"/>
      <c r="DS118" s="987"/>
      <c r="DT118" s="987"/>
      <c r="DU118" s="988"/>
      <c r="DV118" s="990" t="s">
        <v>449</v>
      </c>
      <c r="DW118" s="991"/>
      <c r="DX118" s="991"/>
      <c r="DY118" s="991"/>
      <c r="DZ118" s="992"/>
    </row>
    <row r="119" spans="1:130" s="226" customFormat="1" ht="26.25" customHeight="1">
      <c r="A119" s="1084" t="s">
        <v>446</v>
      </c>
      <c r="B119" s="975"/>
      <c r="C119" s="957" t="s">
        <v>447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450</v>
      </c>
      <c r="AB119" s="928"/>
      <c r="AC119" s="928"/>
      <c r="AD119" s="928"/>
      <c r="AE119" s="929"/>
      <c r="AF119" s="930" t="s">
        <v>451</v>
      </c>
      <c r="AG119" s="928"/>
      <c r="AH119" s="928"/>
      <c r="AI119" s="928"/>
      <c r="AJ119" s="929"/>
      <c r="AK119" s="930" t="s">
        <v>237</v>
      </c>
      <c r="AL119" s="928"/>
      <c r="AM119" s="928"/>
      <c r="AN119" s="928"/>
      <c r="AO119" s="929"/>
      <c r="AP119" s="931" t="s">
        <v>454</v>
      </c>
      <c r="AQ119" s="932"/>
      <c r="AR119" s="932"/>
      <c r="AS119" s="932"/>
      <c r="AT119" s="933"/>
      <c r="AU119" s="938"/>
      <c r="AV119" s="939"/>
      <c r="AW119" s="939"/>
      <c r="AX119" s="939"/>
      <c r="AY119" s="939"/>
      <c r="AZ119" s="247" t="s">
        <v>191</v>
      </c>
      <c r="BA119" s="247"/>
      <c r="BB119" s="247"/>
      <c r="BC119" s="247"/>
      <c r="BD119" s="247"/>
      <c r="BE119" s="247"/>
      <c r="BF119" s="247"/>
      <c r="BG119" s="247"/>
      <c r="BH119" s="247"/>
      <c r="BI119" s="247"/>
      <c r="BJ119" s="247"/>
      <c r="BK119" s="247"/>
      <c r="BL119" s="247"/>
      <c r="BM119" s="247"/>
      <c r="BN119" s="247"/>
      <c r="BO119" s="1005" t="s">
        <v>481</v>
      </c>
      <c r="BP119" s="1033"/>
      <c r="BQ119" s="1027">
        <v>55765561</v>
      </c>
      <c r="BR119" s="1028"/>
      <c r="BS119" s="1028"/>
      <c r="BT119" s="1028"/>
      <c r="BU119" s="1028"/>
      <c r="BV119" s="1028">
        <v>55419676</v>
      </c>
      <c r="BW119" s="1028"/>
      <c r="BX119" s="1028"/>
      <c r="BY119" s="1028"/>
      <c r="BZ119" s="1028"/>
      <c r="CA119" s="1028">
        <v>54783662</v>
      </c>
      <c r="CB119" s="1028"/>
      <c r="CC119" s="1028"/>
      <c r="CD119" s="1028"/>
      <c r="CE119" s="1028"/>
      <c r="CF119" s="1029"/>
      <c r="CG119" s="1030"/>
      <c r="CH119" s="1030"/>
      <c r="CI119" s="1030"/>
      <c r="CJ119" s="1031"/>
      <c r="CK119" s="978"/>
      <c r="CL119" s="979"/>
      <c r="CM119" s="1001" t="s">
        <v>482</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237</v>
      </c>
      <c r="DH119" s="1014"/>
      <c r="DI119" s="1014"/>
      <c r="DJ119" s="1014"/>
      <c r="DK119" s="1015"/>
      <c r="DL119" s="1013" t="s">
        <v>450</v>
      </c>
      <c r="DM119" s="1014"/>
      <c r="DN119" s="1014"/>
      <c r="DO119" s="1014"/>
      <c r="DP119" s="1015"/>
      <c r="DQ119" s="1013" t="s">
        <v>454</v>
      </c>
      <c r="DR119" s="1014"/>
      <c r="DS119" s="1014"/>
      <c r="DT119" s="1014"/>
      <c r="DU119" s="1015"/>
      <c r="DV119" s="1016" t="s">
        <v>453</v>
      </c>
      <c r="DW119" s="1017"/>
      <c r="DX119" s="1017"/>
      <c r="DY119" s="1017"/>
      <c r="DZ119" s="1018"/>
    </row>
    <row r="120" spans="1:130" s="226" customFormat="1" ht="26.25" customHeight="1">
      <c r="A120" s="1085"/>
      <c r="B120" s="977"/>
      <c r="C120" s="950" t="s">
        <v>457</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449</v>
      </c>
      <c r="AB120" s="987"/>
      <c r="AC120" s="987"/>
      <c r="AD120" s="987"/>
      <c r="AE120" s="988"/>
      <c r="AF120" s="989" t="s">
        <v>453</v>
      </c>
      <c r="AG120" s="987"/>
      <c r="AH120" s="987"/>
      <c r="AI120" s="987"/>
      <c r="AJ120" s="988"/>
      <c r="AK120" s="989" t="s">
        <v>451</v>
      </c>
      <c r="AL120" s="987"/>
      <c r="AM120" s="987"/>
      <c r="AN120" s="987"/>
      <c r="AO120" s="988"/>
      <c r="AP120" s="990" t="s">
        <v>451</v>
      </c>
      <c r="AQ120" s="991"/>
      <c r="AR120" s="991"/>
      <c r="AS120" s="991"/>
      <c r="AT120" s="992"/>
      <c r="AU120" s="1019" t="s">
        <v>483</v>
      </c>
      <c r="AV120" s="1020"/>
      <c r="AW120" s="1020"/>
      <c r="AX120" s="1020"/>
      <c r="AY120" s="1021"/>
      <c r="AZ120" s="957" t="s">
        <v>484</v>
      </c>
      <c r="BA120" s="925"/>
      <c r="BB120" s="925"/>
      <c r="BC120" s="925"/>
      <c r="BD120" s="925"/>
      <c r="BE120" s="925"/>
      <c r="BF120" s="925"/>
      <c r="BG120" s="925"/>
      <c r="BH120" s="925"/>
      <c r="BI120" s="925"/>
      <c r="BJ120" s="925"/>
      <c r="BK120" s="925"/>
      <c r="BL120" s="925"/>
      <c r="BM120" s="925"/>
      <c r="BN120" s="925"/>
      <c r="BO120" s="925"/>
      <c r="BP120" s="926"/>
      <c r="BQ120" s="958">
        <v>11326483</v>
      </c>
      <c r="BR120" s="959"/>
      <c r="BS120" s="959"/>
      <c r="BT120" s="959"/>
      <c r="BU120" s="959"/>
      <c r="BV120" s="959">
        <v>11164191</v>
      </c>
      <c r="BW120" s="959"/>
      <c r="BX120" s="959"/>
      <c r="BY120" s="959"/>
      <c r="BZ120" s="959"/>
      <c r="CA120" s="959">
        <v>12324456</v>
      </c>
      <c r="CB120" s="959"/>
      <c r="CC120" s="959"/>
      <c r="CD120" s="959"/>
      <c r="CE120" s="959"/>
      <c r="CF120" s="972">
        <v>85.6</v>
      </c>
      <c r="CG120" s="973"/>
      <c r="CH120" s="973"/>
      <c r="CI120" s="973"/>
      <c r="CJ120" s="973"/>
      <c r="CK120" s="1034" t="s">
        <v>485</v>
      </c>
      <c r="CL120" s="1035"/>
      <c r="CM120" s="1035"/>
      <c r="CN120" s="1035"/>
      <c r="CO120" s="1036"/>
      <c r="CP120" s="1042" t="s">
        <v>486</v>
      </c>
      <c r="CQ120" s="1043"/>
      <c r="CR120" s="1043"/>
      <c r="CS120" s="1043"/>
      <c r="CT120" s="1043"/>
      <c r="CU120" s="1043"/>
      <c r="CV120" s="1043"/>
      <c r="CW120" s="1043"/>
      <c r="CX120" s="1043"/>
      <c r="CY120" s="1043"/>
      <c r="CZ120" s="1043"/>
      <c r="DA120" s="1043"/>
      <c r="DB120" s="1043"/>
      <c r="DC120" s="1043"/>
      <c r="DD120" s="1043"/>
      <c r="DE120" s="1043"/>
      <c r="DF120" s="1044"/>
      <c r="DG120" s="958" t="s">
        <v>450</v>
      </c>
      <c r="DH120" s="959"/>
      <c r="DI120" s="959"/>
      <c r="DJ120" s="959"/>
      <c r="DK120" s="959"/>
      <c r="DL120" s="959" t="s">
        <v>453</v>
      </c>
      <c r="DM120" s="959"/>
      <c r="DN120" s="959"/>
      <c r="DO120" s="959"/>
      <c r="DP120" s="959"/>
      <c r="DQ120" s="959">
        <v>6143114</v>
      </c>
      <c r="DR120" s="959"/>
      <c r="DS120" s="959"/>
      <c r="DT120" s="959"/>
      <c r="DU120" s="959"/>
      <c r="DV120" s="960">
        <v>42.7</v>
      </c>
      <c r="DW120" s="960"/>
      <c r="DX120" s="960"/>
      <c r="DY120" s="960"/>
      <c r="DZ120" s="961"/>
    </row>
    <row r="121" spans="1:130" s="226" customFormat="1" ht="26.25" customHeight="1">
      <c r="A121" s="1085"/>
      <c r="B121" s="977"/>
      <c r="C121" s="1002" t="s">
        <v>487</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453</v>
      </c>
      <c r="AB121" s="987"/>
      <c r="AC121" s="987"/>
      <c r="AD121" s="987"/>
      <c r="AE121" s="988"/>
      <c r="AF121" s="989" t="s">
        <v>454</v>
      </c>
      <c r="AG121" s="987"/>
      <c r="AH121" s="987"/>
      <c r="AI121" s="987"/>
      <c r="AJ121" s="988"/>
      <c r="AK121" s="989" t="s">
        <v>453</v>
      </c>
      <c r="AL121" s="987"/>
      <c r="AM121" s="987"/>
      <c r="AN121" s="987"/>
      <c r="AO121" s="988"/>
      <c r="AP121" s="990" t="s">
        <v>237</v>
      </c>
      <c r="AQ121" s="991"/>
      <c r="AR121" s="991"/>
      <c r="AS121" s="991"/>
      <c r="AT121" s="992"/>
      <c r="AU121" s="1022"/>
      <c r="AV121" s="1023"/>
      <c r="AW121" s="1023"/>
      <c r="AX121" s="1023"/>
      <c r="AY121" s="1024"/>
      <c r="AZ121" s="950" t="s">
        <v>488</v>
      </c>
      <c r="BA121" s="951"/>
      <c r="BB121" s="951"/>
      <c r="BC121" s="951"/>
      <c r="BD121" s="951"/>
      <c r="BE121" s="951"/>
      <c r="BF121" s="951"/>
      <c r="BG121" s="951"/>
      <c r="BH121" s="951"/>
      <c r="BI121" s="951"/>
      <c r="BJ121" s="951"/>
      <c r="BK121" s="951"/>
      <c r="BL121" s="951"/>
      <c r="BM121" s="951"/>
      <c r="BN121" s="951"/>
      <c r="BO121" s="951"/>
      <c r="BP121" s="952"/>
      <c r="BQ121" s="953">
        <v>1527541</v>
      </c>
      <c r="BR121" s="954"/>
      <c r="BS121" s="954"/>
      <c r="BT121" s="954"/>
      <c r="BU121" s="954"/>
      <c r="BV121" s="954">
        <v>1484712</v>
      </c>
      <c r="BW121" s="954"/>
      <c r="BX121" s="954"/>
      <c r="BY121" s="954"/>
      <c r="BZ121" s="954"/>
      <c r="CA121" s="954">
        <v>1421358</v>
      </c>
      <c r="CB121" s="954"/>
      <c r="CC121" s="954"/>
      <c r="CD121" s="954"/>
      <c r="CE121" s="954"/>
      <c r="CF121" s="948">
        <v>9.9</v>
      </c>
      <c r="CG121" s="949"/>
      <c r="CH121" s="949"/>
      <c r="CI121" s="949"/>
      <c r="CJ121" s="949"/>
      <c r="CK121" s="1037"/>
      <c r="CL121" s="1038"/>
      <c r="CM121" s="1038"/>
      <c r="CN121" s="1038"/>
      <c r="CO121" s="1039"/>
      <c r="CP121" s="1047" t="s">
        <v>489</v>
      </c>
      <c r="CQ121" s="1048"/>
      <c r="CR121" s="1048"/>
      <c r="CS121" s="1048"/>
      <c r="CT121" s="1048"/>
      <c r="CU121" s="1048"/>
      <c r="CV121" s="1048"/>
      <c r="CW121" s="1048"/>
      <c r="CX121" s="1048"/>
      <c r="CY121" s="1048"/>
      <c r="CZ121" s="1048"/>
      <c r="DA121" s="1048"/>
      <c r="DB121" s="1048"/>
      <c r="DC121" s="1048"/>
      <c r="DD121" s="1048"/>
      <c r="DE121" s="1048"/>
      <c r="DF121" s="1049"/>
      <c r="DG121" s="953">
        <v>1880348</v>
      </c>
      <c r="DH121" s="954"/>
      <c r="DI121" s="954"/>
      <c r="DJ121" s="954"/>
      <c r="DK121" s="954"/>
      <c r="DL121" s="954">
        <v>1747199</v>
      </c>
      <c r="DM121" s="954"/>
      <c r="DN121" s="954"/>
      <c r="DO121" s="954"/>
      <c r="DP121" s="954"/>
      <c r="DQ121" s="954">
        <v>1921202</v>
      </c>
      <c r="DR121" s="954"/>
      <c r="DS121" s="954"/>
      <c r="DT121" s="954"/>
      <c r="DU121" s="954"/>
      <c r="DV121" s="955">
        <v>13.4</v>
      </c>
      <c r="DW121" s="955"/>
      <c r="DX121" s="955"/>
      <c r="DY121" s="955"/>
      <c r="DZ121" s="956"/>
    </row>
    <row r="122" spans="1:130" s="226" customFormat="1" ht="26.25" customHeight="1">
      <c r="A122" s="1085"/>
      <c r="B122" s="977"/>
      <c r="C122" s="950" t="s">
        <v>468</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451</v>
      </c>
      <c r="AB122" s="987"/>
      <c r="AC122" s="987"/>
      <c r="AD122" s="987"/>
      <c r="AE122" s="988"/>
      <c r="AF122" s="989" t="s">
        <v>453</v>
      </c>
      <c r="AG122" s="987"/>
      <c r="AH122" s="987"/>
      <c r="AI122" s="987"/>
      <c r="AJ122" s="988"/>
      <c r="AK122" s="989" t="s">
        <v>477</v>
      </c>
      <c r="AL122" s="987"/>
      <c r="AM122" s="987"/>
      <c r="AN122" s="987"/>
      <c r="AO122" s="988"/>
      <c r="AP122" s="990" t="s">
        <v>237</v>
      </c>
      <c r="AQ122" s="991"/>
      <c r="AR122" s="991"/>
      <c r="AS122" s="991"/>
      <c r="AT122" s="992"/>
      <c r="AU122" s="1022"/>
      <c r="AV122" s="1023"/>
      <c r="AW122" s="1023"/>
      <c r="AX122" s="1023"/>
      <c r="AY122" s="1024"/>
      <c r="AZ122" s="1001" t="s">
        <v>490</v>
      </c>
      <c r="BA122" s="993"/>
      <c r="BB122" s="993"/>
      <c r="BC122" s="993"/>
      <c r="BD122" s="993"/>
      <c r="BE122" s="993"/>
      <c r="BF122" s="993"/>
      <c r="BG122" s="993"/>
      <c r="BH122" s="993"/>
      <c r="BI122" s="993"/>
      <c r="BJ122" s="993"/>
      <c r="BK122" s="993"/>
      <c r="BL122" s="993"/>
      <c r="BM122" s="993"/>
      <c r="BN122" s="993"/>
      <c r="BO122" s="993"/>
      <c r="BP122" s="994"/>
      <c r="BQ122" s="1027">
        <v>37244173</v>
      </c>
      <c r="BR122" s="1028"/>
      <c r="BS122" s="1028"/>
      <c r="BT122" s="1028"/>
      <c r="BU122" s="1028"/>
      <c r="BV122" s="1028">
        <v>38096886</v>
      </c>
      <c r="BW122" s="1028"/>
      <c r="BX122" s="1028"/>
      <c r="BY122" s="1028"/>
      <c r="BZ122" s="1028"/>
      <c r="CA122" s="1028">
        <v>37081302</v>
      </c>
      <c r="CB122" s="1028"/>
      <c r="CC122" s="1028"/>
      <c r="CD122" s="1028"/>
      <c r="CE122" s="1028"/>
      <c r="CF122" s="1045">
        <v>257.7</v>
      </c>
      <c r="CG122" s="1046"/>
      <c r="CH122" s="1046"/>
      <c r="CI122" s="1046"/>
      <c r="CJ122" s="1046"/>
      <c r="CK122" s="1037"/>
      <c r="CL122" s="1038"/>
      <c r="CM122" s="1038"/>
      <c r="CN122" s="1038"/>
      <c r="CO122" s="1039"/>
      <c r="CP122" s="1047" t="s">
        <v>491</v>
      </c>
      <c r="CQ122" s="1048"/>
      <c r="CR122" s="1048"/>
      <c r="CS122" s="1048"/>
      <c r="CT122" s="1048"/>
      <c r="CU122" s="1048"/>
      <c r="CV122" s="1048"/>
      <c r="CW122" s="1048"/>
      <c r="CX122" s="1048"/>
      <c r="CY122" s="1048"/>
      <c r="CZ122" s="1048"/>
      <c r="DA122" s="1048"/>
      <c r="DB122" s="1048"/>
      <c r="DC122" s="1048"/>
      <c r="DD122" s="1048"/>
      <c r="DE122" s="1048"/>
      <c r="DF122" s="1049"/>
      <c r="DG122" s="953">
        <v>30440</v>
      </c>
      <c r="DH122" s="954"/>
      <c r="DI122" s="954"/>
      <c r="DJ122" s="954"/>
      <c r="DK122" s="954"/>
      <c r="DL122" s="954">
        <v>28517</v>
      </c>
      <c r="DM122" s="954"/>
      <c r="DN122" s="954"/>
      <c r="DO122" s="954"/>
      <c r="DP122" s="954"/>
      <c r="DQ122" s="954">
        <v>28189</v>
      </c>
      <c r="DR122" s="954"/>
      <c r="DS122" s="954"/>
      <c r="DT122" s="954"/>
      <c r="DU122" s="954"/>
      <c r="DV122" s="955">
        <v>0.2</v>
      </c>
      <c r="DW122" s="955"/>
      <c r="DX122" s="955"/>
      <c r="DY122" s="955"/>
      <c r="DZ122" s="956"/>
    </row>
    <row r="123" spans="1:130" s="226" customFormat="1" ht="26.25" customHeight="1">
      <c r="A123" s="1085"/>
      <c r="B123" s="977"/>
      <c r="C123" s="950" t="s">
        <v>474</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454</v>
      </c>
      <c r="AB123" s="987"/>
      <c r="AC123" s="987"/>
      <c r="AD123" s="987"/>
      <c r="AE123" s="988"/>
      <c r="AF123" s="989" t="s">
        <v>454</v>
      </c>
      <c r="AG123" s="987"/>
      <c r="AH123" s="987"/>
      <c r="AI123" s="987"/>
      <c r="AJ123" s="988"/>
      <c r="AK123" s="989" t="s">
        <v>237</v>
      </c>
      <c r="AL123" s="987"/>
      <c r="AM123" s="987"/>
      <c r="AN123" s="987"/>
      <c r="AO123" s="988"/>
      <c r="AP123" s="990" t="s">
        <v>477</v>
      </c>
      <c r="AQ123" s="991"/>
      <c r="AR123" s="991"/>
      <c r="AS123" s="991"/>
      <c r="AT123" s="992"/>
      <c r="AU123" s="1025"/>
      <c r="AV123" s="1026"/>
      <c r="AW123" s="1026"/>
      <c r="AX123" s="1026"/>
      <c r="AY123" s="1026"/>
      <c r="AZ123" s="247" t="s">
        <v>191</v>
      </c>
      <c r="BA123" s="247"/>
      <c r="BB123" s="247"/>
      <c r="BC123" s="247"/>
      <c r="BD123" s="247"/>
      <c r="BE123" s="247"/>
      <c r="BF123" s="247"/>
      <c r="BG123" s="247"/>
      <c r="BH123" s="247"/>
      <c r="BI123" s="247"/>
      <c r="BJ123" s="247"/>
      <c r="BK123" s="247"/>
      <c r="BL123" s="247"/>
      <c r="BM123" s="247"/>
      <c r="BN123" s="247"/>
      <c r="BO123" s="1005" t="s">
        <v>492</v>
      </c>
      <c r="BP123" s="1033"/>
      <c r="BQ123" s="1091">
        <v>50098197</v>
      </c>
      <c r="BR123" s="1092"/>
      <c r="BS123" s="1092"/>
      <c r="BT123" s="1092"/>
      <c r="BU123" s="1092"/>
      <c r="BV123" s="1092">
        <v>50745789</v>
      </c>
      <c r="BW123" s="1092"/>
      <c r="BX123" s="1092"/>
      <c r="BY123" s="1092"/>
      <c r="BZ123" s="1092"/>
      <c r="CA123" s="1092">
        <v>50827116</v>
      </c>
      <c r="CB123" s="1092"/>
      <c r="CC123" s="1092"/>
      <c r="CD123" s="1092"/>
      <c r="CE123" s="1092"/>
      <c r="CF123" s="1029"/>
      <c r="CG123" s="1030"/>
      <c r="CH123" s="1030"/>
      <c r="CI123" s="1030"/>
      <c r="CJ123" s="1031"/>
      <c r="CK123" s="1037"/>
      <c r="CL123" s="1038"/>
      <c r="CM123" s="1038"/>
      <c r="CN123" s="1038"/>
      <c r="CO123" s="1039"/>
      <c r="CP123" s="1047" t="s">
        <v>493</v>
      </c>
      <c r="CQ123" s="1048"/>
      <c r="CR123" s="1048"/>
      <c r="CS123" s="1048"/>
      <c r="CT123" s="1048"/>
      <c r="CU123" s="1048"/>
      <c r="CV123" s="1048"/>
      <c r="CW123" s="1048"/>
      <c r="CX123" s="1048"/>
      <c r="CY123" s="1048"/>
      <c r="CZ123" s="1048"/>
      <c r="DA123" s="1048"/>
      <c r="DB123" s="1048"/>
      <c r="DC123" s="1048"/>
      <c r="DD123" s="1048"/>
      <c r="DE123" s="1048"/>
      <c r="DF123" s="1049"/>
      <c r="DG123" s="986">
        <v>622</v>
      </c>
      <c r="DH123" s="987"/>
      <c r="DI123" s="987"/>
      <c r="DJ123" s="987"/>
      <c r="DK123" s="988"/>
      <c r="DL123" s="989" t="s">
        <v>450</v>
      </c>
      <c r="DM123" s="987"/>
      <c r="DN123" s="987"/>
      <c r="DO123" s="987"/>
      <c r="DP123" s="988"/>
      <c r="DQ123" s="989" t="s">
        <v>448</v>
      </c>
      <c r="DR123" s="987"/>
      <c r="DS123" s="987"/>
      <c r="DT123" s="987"/>
      <c r="DU123" s="988"/>
      <c r="DV123" s="990" t="s">
        <v>450</v>
      </c>
      <c r="DW123" s="991"/>
      <c r="DX123" s="991"/>
      <c r="DY123" s="991"/>
      <c r="DZ123" s="992"/>
    </row>
    <row r="124" spans="1:130" s="226" customFormat="1" ht="26.25" customHeight="1" thickBot="1">
      <c r="A124" s="1085"/>
      <c r="B124" s="977"/>
      <c r="C124" s="950" t="s">
        <v>478</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453</v>
      </c>
      <c r="AB124" s="987"/>
      <c r="AC124" s="987"/>
      <c r="AD124" s="987"/>
      <c r="AE124" s="988"/>
      <c r="AF124" s="989" t="s">
        <v>454</v>
      </c>
      <c r="AG124" s="987"/>
      <c r="AH124" s="987"/>
      <c r="AI124" s="987"/>
      <c r="AJ124" s="988"/>
      <c r="AK124" s="989" t="s">
        <v>450</v>
      </c>
      <c r="AL124" s="987"/>
      <c r="AM124" s="987"/>
      <c r="AN124" s="987"/>
      <c r="AO124" s="988"/>
      <c r="AP124" s="990" t="s">
        <v>448</v>
      </c>
      <c r="AQ124" s="991"/>
      <c r="AR124" s="991"/>
      <c r="AS124" s="991"/>
      <c r="AT124" s="992"/>
      <c r="AU124" s="1087" t="s">
        <v>494</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42.1</v>
      </c>
      <c r="BR124" s="1055"/>
      <c r="BS124" s="1055"/>
      <c r="BT124" s="1055"/>
      <c r="BU124" s="1055"/>
      <c r="BV124" s="1055">
        <v>33.9</v>
      </c>
      <c r="BW124" s="1055"/>
      <c r="BX124" s="1055"/>
      <c r="BY124" s="1055"/>
      <c r="BZ124" s="1055"/>
      <c r="CA124" s="1055">
        <v>27.4</v>
      </c>
      <c r="CB124" s="1055"/>
      <c r="CC124" s="1055"/>
      <c r="CD124" s="1055"/>
      <c r="CE124" s="1055"/>
      <c r="CF124" s="1056"/>
      <c r="CG124" s="1057"/>
      <c r="CH124" s="1057"/>
      <c r="CI124" s="1057"/>
      <c r="CJ124" s="1058"/>
      <c r="CK124" s="1040"/>
      <c r="CL124" s="1040"/>
      <c r="CM124" s="1040"/>
      <c r="CN124" s="1040"/>
      <c r="CO124" s="1041"/>
      <c r="CP124" s="1047" t="s">
        <v>495</v>
      </c>
      <c r="CQ124" s="1048"/>
      <c r="CR124" s="1048"/>
      <c r="CS124" s="1048"/>
      <c r="CT124" s="1048"/>
      <c r="CU124" s="1048"/>
      <c r="CV124" s="1048"/>
      <c r="CW124" s="1048"/>
      <c r="CX124" s="1048"/>
      <c r="CY124" s="1048"/>
      <c r="CZ124" s="1048"/>
      <c r="DA124" s="1048"/>
      <c r="DB124" s="1048"/>
      <c r="DC124" s="1048"/>
      <c r="DD124" s="1048"/>
      <c r="DE124" s="1048"/>
      <c r="DF124" s="1049"/>
      <c r="DG124" s="1032">
        <v>7368213</v>
      </c>
      <c r="DH124" s="1014"/>
      <c r="DI124" s="1014"/>
      <c r="DJ124" s="1014"/>
      <c r="DK124" s="1015"/>
      <c r="DL124" s="1013">
        <v>6919643</v>
      </c>
      <c r="DM124" s="1014"/>
      <c r="DN124" s="1014"/>
      <c r="DO124" s="1014"/>
      <c r="DP124" s="1015"/>
      <c r="DQ124" s="1013" t="s">
        <v>454</v>
      </c>
      <c r="DR124" s="1014"/>
      <c r="DS124" s="1014"/>
      <c r="DT124" s="1014"/>
      <c r="DU124" s="1015"/>
      <c r="DV124" s="1016" t="s">
        <v>448</v>
      </c>
      <c r="DW124" s="1017"/>
      <c r="DX124" s="1017"/>
      <c r="DY124" s="1017"/>
      <c r="DZ124" s="1018"/>
    </row>
    <row r="125" spans="1:130" s="226" customFormat="1" ht="26.25" customHeight="1">
      <c r="A125" s="1085"/>
      <c r="B125" s="977"/>
      <c r="C125" s="950" t="s">
        <v>480</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453</v>
      </c>
      <c r="AB125" s="987"/>
      <c r="AC125" s="987"/>
      <c r="AD125" s="987"/>
      <c r="AE125" s="988"/>
      <c r="AF125" s="989" t="s">
        <v>454</v>
      </c>
      <c r="AG125" s="987"/>
      <c r="AH125" s="987"/>
      <c r="AI125" s="987"/>
      <c r="AJ125" s="988"/>
      <c r="AK125" s="989" t="s">
        <v>448</v>
      </c>
      <c r="AL125" s="987"/>
      <c r="AM125" s="987"/>
      <c r="AN125" s="987"/>
      <c r="AO125" s="988"/>
      <c r="AP125" s="990" t="s">
        <v>453</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496</v>
      </c>
      <c r="CL125" s="1035"/>
      <c r="CM125" s="1035"/>
      <c r="CN125" s="1035"/>
      <c r="CO125" s="1036"/>
      <c r="CP125" s="957" t="s">
        <v>497</v>
      </c>
      <c r="CQ125" s="925"/>
      <c r="CR125" s="925"/>
      <c r="CS125" s="925"/>
      <c r="CT125" s="925"/>
      <c r="CU125" s="925"/>
      <c r="CV125" s="925"/>
      <c r="CW125" s="925"/>
      <c r="CX125" s="925"/>
      <c r="CY125" s="925"/>
      <c r="CZ125" s="925"/>
      <c r="DA125" s="925"/>
      <c r="DB125" s="925"/>
      <c r="DC125" s="925"/>
      <c r="DD125" s="925"/>
      <c r="DE125" s="925"/>
      <c r="DF125" s="926"/>
      <c r="DG125" s="958" t="s">
        <v>453</v>
      </c>
      <c r="DH125" s="959"/>
      <c r="DI125" s="959"/>
      <c r="DJ125" s="959"/>
      <c r="DK125" s="959"/>
      <c r="DL125" s="959" t="s">
        <v>453</v>
      </c>
      <c r="DM125" s="959"/>
      <c r="DN125" s="959"/>
      <c r="DO125" s="959"/>
      <c r="DP125" s="959"/>
      <c r="DQ125" s="959" t="s">
        <v>448</v>
      </c>
      <c r="DR125" s="959"/>
      <c r="DS125" s="959"/>
      <c r="DT125" s="959"/>
      <c r="DU125" s="959"/>
      <c r="DV125" s="960" t="s">
        <v>453</v>
      </c>
      <c r="DW125" s="960"/>
      <c r="DX125" s="960"/>
      <c r="DY125" s="960"/>
      <c r="DZ125" s="961"/>
    </row>
    <row r="126" spans="1:130" s="226" customFormat="1" ht="26.25" customHeight="1" thickBot="1">
      <c r="A126" s="1085"/>
      <c r="B126" s="977"/>
      <c r="C126" s="950" t="s">
        <v>482</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448</v>
      </c>
      <c r="AB126" s="987"/>
      <c r="AC126" s="987"/>
      <c r="AD126" s="987"/>
      <c r="AE126" s="988"/>
      <c r="AF126" s="989" t="s">
        <v>448</v>
      </c>
      <c r="AG126" s="987"/>
      <c r="AH126" s="987"/>
      <c r="AI126" s="987"/>
      <c r="AJ126" s="988"/>
      <c r="AK126" s="989" t="s">
        <v>453</v>
      </c>
      <c r="AL126" s="987"/>
      <c r="AM126" s="987"/>
      <c r="AN126" s="987"/>
      <c r="AO126" s="988"/>
      <c r="AP126" s="990" t="s">
        <v>453</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498</v>
      </c>
      <c r="CQ126" s="951"/>
      <c r="CR126" s="951"/>
      <c r="CS126" s="951"/>
      <c r="CT126" s="951"/>
      <c r="CU126" s="951"/>
      <c r="CV126" s="951"/>
      <c r="CW126" s="951"/>
      <c r="CX126" s="951"/>
      <c r="CY126" s="951"/>
      <c r="CZ126" s="951"/>
      <c r="DA126" s="951"/>
      <c r="DB126" s="951"/>
      <c r="DC126" s="951"/>
      <c r="DD126" s="951"/>
      <c r="DE126" s="951"/>
      <c r="DF126" s="952"/>
      <c r="DG126" s="953" t="s">
        <v>451</v>
      </c>
      <c r="DH126" s="954"/>
      <c r="DI126" s="954"/>
      <c r="DJ126" s="954"/>
      <c r="DK126" s="954"/>
      <c r="DL126" s="954" t="s">
        <v>448</v>
      </c>
      <c r="DM126" s="954"/>
      <c r="DN126" s="954"/>
      <c r="DO126" s="954"/>
      <c r="DP126" s="954"/>
      <c r="DQ126" s="954" t="s">
        <v>453</v>
      </c>
      <c r="DR126" s="954"/>
      <c r="DS126" s="954"/>
      <c r="DT126" s="954"/>
      <c r="DU126" s="954"/>
      <c r="DV126" s="955" t="s">
        <v>448</v>
      </c>
      <c r="DW126" s="955"/>
      <c r="DX126" s="955"/>
      <c r="DY126" s="955"/>
      <c r="DZ126" s="956"/>
    </row>
    <row r="127" spans="1:130" s="226" customFormat="1" ht="26.25" customHeight="1">
      <c r="A127" s="1086"/>
      <c r="B127" s="979"/>
      <c r="C127" s="1001" t="s">
        <v>499</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148</v>
      </c>
      <c r="AB127" s="987"/>
      <c r="AC127" s="987"/>
      <c r="AD127" s="987"/>
      <c r="AE127" s="988"/>
      <c r="AF127" s="989">
        <v>136</v>
      </c>
      <c r="AG127" s="987"/>
      <c r="AH127" s="987"/>
      <c r="AI127" s="987"/>
      <c r="AJ127" s="988"/>
      <c r="AK127" s="989">
        <v>40</v>
      </c>
      <c r="AL127" s="987"/>
      <c r="AM127" s="987"/>
      <c r="AN127" s="987"/>
      <c r="AO127" s="988"/>
      <c r="AP127" s="990">
        <v>0</v>
      </c>
      <c r="AQ127" s="991"/>
      <c r="AR127" s="991"/>
      <c r="AS127" s="991"/>
      <c r="AT127" s="992"/>
      <c r="AU127" s="228"/>
      <c r="AV127" s="228"/>
      <c r="AW127" s="228"/>
      <c r="AX127" s="1059" t="s">
        <v>500</v>
      </c>
      <c r="AY127" s="1060"/>
      <c r="AZ127" s="1060"/>
      <c r="BA127" s="1060"/>
      <c r="BB127" s="1060"/>
      <c r="BC127" s="1060"/>
      <c r="BD127" s="1060"/>
      <c r="BE127" s="1061"/>
      <c r="BF127" s="1062" t="s">
        <v>501</v>
      </c>
      <c r="BG127" s="1060"/>
      <c r="BH127" s="1060"/>
      <c r="BI127" s="1060"/>
      <c r="BJ127" s="1060"/>
      <c r="BK127" s="1060"/>
      <c r="BL127" s="1061"/>
      <c r="BM127" s="1062" t="s">
        <v>502</v>
      </c>
      <c r="BN127" s="1060"/>
      <c r="BO127" s="1060"/>
      <c r="BP127" s="1060"/>
      <c r="BQ127" s="1060"/>
      <c r="BR127" s="1060"/>
      <c r="BS127" s="1061"/>
      <c r="BT127" s="1062" t="s">
        <v>503</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504</v>
      </c>
      <c r="CQ127" s="951"/>
      <c r="CR127" s="951"/>
      <c r="CS127" s="951"/>
      <c r="CT127" s="951"/>
      <c r="CU127" s="951"/>
      <c r="CV127" s="951"/>
      <c r="CW127" s="951"/>
      <c r="CX127" s="951"/>
      <c r="CY127" s="951"/>
      <c r="CZ127" s="951"/>
      <c r="DA127" s="951"/>
      <c r="DB127" s="951"/>
      <c r="DC127" s="951"/>
      <c r="DD127" s="951"/>
      <c r="DE127" s="951"/>
      <c r="DF127" s="952"/>
      <c r="DG127" s="953" t="s">
        <v>237</v>
      </c>
      <c r="DH127" s="954"/>
      <c r="DI127" s="954"/>
      <c r="DJ127" s="954"/>
      <c r="DK127" s="954"/>
      <c r="DL127" s="954" t="s">
        <v>453</v>
      </c>
      <c r="DM127" s="954"/>
      <c r="DN127" s="954"/>
      <c r="DO127" s="954"/>
      <c r="DP127" s="954"/>
      <c r="DQ127" s="954" t="s">
        <v>453</v>
      </c>
      <c r="DR127" s="954"/>
      <c r="DS127" s="954"/>
      <c r="DT127" s="954"/>
      <c r="DU127" s="954"/>
      <c r="DV127" s="955" t="s">
        <v>448</v>
      </c>
      <c r="DW127" s="955"/>
      <c r="DX127" s="955"/>
      <c r="DY127" s="955"/>
      <c r="DZ127" s="956"/>
    </row>
    <row r="128" spans="1:130" s="226" customFormat="1" ht="26.25" customHeight="1" thickBot="1">
      <c r="A128" s="1069" t="s">
        <v>505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506</v>
      </c>
      <c r="X128" s="1071"/>
      <c r="Y128" s="1071"/>
      <c r="Z128" s="1072"/>
      <c r="AA128" s="1073">
        <v>309228</v>
      </c>
      <c r="AB128" s="1074"/>
      <c r="AC128" s="1074"/>
      <c r="AD128" s="1074"/>
      <c r="AE128" s="1075"/>
      <c r="AF128" s="1076">
        <v>302135</v>
      </c>
      <c r="AG128" s="1074"/>
      <c r="AH128" s="1074"/>
      <c r="AI128" s="1074"/>
      <c r="AJ128" s="1075"/>
      <c r="AK128" s="1076">
        <v>290851</v>
      </c>
      <c r="AL128" s="1074"/>
      <c r="AM128" s="1074"/>
      <c r="AN128" s="1074"/>
      <c r="AO128" s="1075"/>
      <c r="AP128" s="1077"/>
      <c r="AQ128" s="1078"/>
      <c r="AR128" s="1078"/>
      <c r="AS128" s="1078"/>
      <c r="AT128" s="1079"/>
      <c r="AU128" s="228"/>
      <c r="AV128" s="228"/>
      <c r="AW128" s="228"/>
      <c r="AX128" s="924" t="s">
        <v>507</v>
      </c>
      <c r="AY128" s="925"/>
      <c r="AZ128" s="925"/>
      <c r="BA128" s="925"/>
      <c r="BB128" s="925"/>
      <c r="BC128" s="925"/>
      <c r="BD128" s="925"/>
      <c r="BE128" s="926"/>
      <c r="BF128" s="1080" t="s">
        <v>454</v>
      </c>
      <c r="BG128" s="1081"/>
      <c r="BH128" s="1081"/>
      <c r="BI128" s="1081"/>
      <c r="BJ128" s="1081"/>
      <c r="BK128" s="1081"/>
      <c r="BL128" s="1082"/>
      <c r="BM128" s="1080">
        <v>12.6</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508</v>
      </c>
      <c r="CQ128" s="754"/>
      <c r="CR128" s="754"/>
      <c r="CS128" s="754"/>
      <c r="CT128" s="754"/>
      <c r="CU128" s="754"/>
      <c r="CV128" s="754"/>
      <c r="CW128" s="754"/>
      <c r="CX128" s="754"/>
      <c r="CY128" s="754"/>
      <c r="CZ128" s="754"/>
      <c r="DA128" s="754"/>
      <c r="DB128" s="754"/>
      <c r="DC128" s="754"/>
      <c r="DD128" s="754"/>
      <c r="DE128" s="754"/>
      <c r="DF128" s="1064"/>
      <c r="DG128" s="1065">
        <v>371228</v>
      </c>
      <c r="DH128" s="1066"/>
      <c r="DI128" s="1066"/>
      <c r="DJ128" s="1066"/>
      <c r="DK128" s="1066"/>
      <c r="DL128" s="1066">
        <v>254487</v>
      </c>
      <c r="DM128" s="1066"/>
      <c r="DN128" s="1066"/>
      <c r="DO128" s="1066"/>
      <c r="DP128" s="1066"/>
      <c r="DQ128" s="1066">
        <v>66357</v>
      </c>
      <c r="DR128" s="1066"/>
      <c r="DS128" s="1066"/>
      <c r="DT128" s="1066"/>
      <c r="DU128" s="1066"/>
      <c r="DV128" s="1067">
        <v>0.5</v>
      </c>
      <c r="DW128" s="1067"/>
      <c r="DX128" s="1067"/>
      <c r="DY128" s="1067"/>
      <c r="DZ128" s="1068"/>
    </row>
    <row r="129" spans="1:131" s="226" customFormat="1" ht="26.25" customHeight="1">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509</v>
      </c>
      <c r="X129" s="1099"/>
      <c r="Y129" s="1099"/>
      <c r="Z129" s="1100"/>
      <c r="AA129" s="986">
        <v>16840841</v>
      </c>
      <c r="AB129" s="987"/>
      <c r="AC129" s="987"/>
      <c r="AD129" s="987"/>
      <c r="AE129" s="988"/>
      <c r="AF129" s="989">
        <v>17175139</v>
      </c>
      <c r="AG129" s="987"/>
      <c r="AH129" s="987"/>
      <c r="AI129" s="987"/>
      <c r="AJ129" s="988"/>
      <c r="AK129" s="989">
        <v>17843338</v>
      </c>
      <c r="AL129" s="987"/>
      <c r="AM129" s="987"/>
      <c r="AN129" s="987"/>
      <c r="AO129" s="988"/>
      <c r="AP129" s="1101"/>
      <c r="AQ129" s="1102"/>
      <c r="AR129" s="1102"/>
      <c r="AS129" s="1102"/>
      <c r="AT129" s="1103"/>
      <c r="AU129" s="229"/>
      <c r="AV129" s="229"/>
      <c r="AW129" s="229"/>
      <c r="AX129" s="1093" t="s">
        <v>510</v>
      </c>
      <c r="AY129" s="951"/>
      <c r="AZ129" s="951"/>
      <c r="BA129" s="951"/>
      <c r="BB129" s="951"/>
      <c r="BC129" s="951"/>
      <c r="BD129" s="951"/>
      <c r="BE129" s="952"/>
      <c r="BF129" s="1094" t="s">
        <v>237</v>
      </c>
      <c r="BG129" s="1095"/>
      <c r="BH129" s="1095"/>
      <c r="BI129" s="1095"/>
      <c r="BJ129" s="1095"/>
      <c r="BK129" s="1095"/>
      <c r="BL129" s="1096"/>
      <c r="BM129" s="1094">
        <v>17.600000000000001</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2" t="s">
        <v>511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512</v>
      </c>
      <c r="X130" s="1099"/>
      <c r="Y130" s="1099"/>
      <c r="Z130" s="1100"/>
      <c r="AA130" s="986">
        <v>3387699</v>
      </c>
      <c r="AB130" s="987"/>
      <c r="AC130" s="987"/>
      <c r="AD130" s="987"/>
      <c r="AE130" s="988"/>
      <c r="AF130" s="989">
        <v>3406947</v>
      </c>
      <c r="AG130" s="987"/>
      <c r="AH130" s="987"/>
      <c r="AI130" s="987"/>
      <c r="AJ130" s="988"/>
      <c r="AK130" s="989">
        <v>3453884</v>
      </c>
      <c r="AL130" s="987"/>
      <c r="AM130" s="987"/>
      <c r="AN130" s="987"/>
      <c r="AO130" s="988"/>
      <c r="AP130" s="1101"/>
      <c r="AQ130" s="1102"/>
      <c r="AR130" s="1102"/>
      <c r="AS130" s="1102"/>
      <c r="AT130" s="1103"/>
      <c r="AU130" s="229"/>
      <c r="AV130" s="229"/>
      <c r="AW130" s="229"/>
      <c r="AX130" s="1093" t="s">
        <v>513</v>
      </c>
      <c r="AY130" s="951"/>
      <c r="AZ130" s="951"/>
      <c r="BA130" s="951"/>
      <c r="BB130" s="951"/>
      <c r="BC130" s="951"/>
      <c r="BD130" s="951"/>
      <c r="BE130" s="952"/>
      <c r="BF130" s="1129">
        <v>9.6</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514</v>
      </c>
      <c r="X131" s="1136"/>
      <c r="Y131" s="1136"/>
      <c r="Z131" s="1137"/>
      <c r="AA131" s="1032">
        <v>13453142</v>
      </c>
      <c r="AB131" s="1014"/>
      <c r="AC131" s="1014"/>
      <c r="AD131" s="1014"/>
      <c r="AE131" s="1015"/>
      <c r="AF131" s="1013">
        <v>13768192</v>
      </c>
      <c r="AG131" s="1014"/>
      <c r="AH131" s="1014"/>
      <c r="AI131" s="1014"/>
      <c r="AJ131" s="1015"/>
      <c r="AK131" s="1013">
        <v>14389454</v>
      </c>
      <c r="AL131" s="1014"/>
      <c r="AM131" s="1014"/>
      <c r="AN131" s="1014"/>
      <c r="AO131" s="1015"/>
      <c r="AP131" s="1138"/>
      <c r="AQ131" s="1139"/>
      <c r="AR131" s="1139"/>
      <c r="AS131" s="1139"/>
      <c r="AT131" s="1140"/>
      <c r="AU131" s="229"/>
      <c r="AV131" s="229"/>
      <c r="AW131" s="229"/>
      <c r="AX131" s="1111" t="s">
        <v>515</v>
      </c>
      <c r="AY131" s="754"/>
      <c r="AZ131" s="754"/>
      <c r="BA131" s="754"/>
      <c r="BB131" s="754"/>
      <c r="BC131" s="754"/>
      <c r="BD131" s="754"/>
      <c r="BE131" s="1064"/>
      <c r="BF131" s="1112">
        <v>27.4</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18" t="s">
        <v>516</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517</v>
      </c>
      <c r="W132" s="1122"/>
      <c r="X132" s="1122"/>
      <c r="Y132" s="1122"/>
      <c r="Z132" s="1123"/>
      <c r="AA132" s="1124">
        <v>9.8603657049999995</v>
      </c>
      <c r="AB132" s="1125"/>
      <c r="AC132" s="1125"/>
      <c r="AD132" s="1125"/>
      <c r="AE132" s="1126"/>
      <c r="AF132" s="1127">
        <v>9.4110604490000007</v>
      </c>
      <c r="AG132" s="1125"/>
      <c r="AH132" s="1125"/>
      <c r="AI132" s="1125"/>
      <c r="AJ132" s="1126"/>
      <c r="AK132" s="1127">
        <v>9.5504238039999994</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518</v>
      </c>
      <c r="W133" s="1105"/>
      <c r="X133" s="1105"/>
      <c r="Y133" s="1105"/>
      <c r="Z133" s="1106"/>
      <c r="AA133" s="1107">
        <v>9.5</v>
      </c>
      <c r="AB133" s="1108"/>
      <c r="AC133" s="1108"/>
      <c r="AD133" s="1108"/>
      <c r="AE133" s="1109"/>
      <c r="AF133" s="1107">
        <v>9.5</v>
      </c>
      <c r="AG133" s="1108"/>
      <c r="AH133" s="1108"/>
      <c r="AI133" s="1108"/>
      <c r="AJ133" s="1109"/>
      <c r="AK133" s="1107">
        <v>9.6</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aYJx8U9jT1bON7B9USFkZ+slWAvMZGW64JNmBgterYi/1zg5L97ymB+S7NekgDHM90cNpi+o1PPLSdvpGroJHw==" saltValue="E8+HnjWWt7ZbDAjmJxOea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3" zoomScale="85" zoomScaleNormal="85" zoomScaleSheetLayoutView="85" workbookViewId="0">
      <selection activeCell="AZ53" sqref="AZ53"/>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519</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CT22" sqref="CT22:DA23"/>
    </sheetView>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OgHVcg85EAGF9TxK91cY/FUGbBoFcaIBgeO4YLuU1xf51QxG88fKigMu9E/NT2/WISSTnug+VQ2AjBYzFDiyA==" saltValue="jocuYGH+DmcY+BQU4pfE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election activeCell="AK42" sqref="AK42"/>
    </sheetView>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520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521</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522</v>
      </c>
      <c r="AP7" s="268"/>
      <c r="AQ7" s="269" t="s">
        <v>523</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524</v>
      </c>
      <c r="AQ8" s="275" t="s">
        <v>525</v>
      </c>
      <c r="AR8" s="276" t="s">
        <v>526</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527</v>
      </c>
      <c r="AL9" s="1145"/>
      <c r="AM9" s="1145"/>
      <c r="AN9" s="1146"/>
      <c r="AO9" s="277">
        <v>5142642</v>
      </c>
      <c r="AP9" s="277">
        <v>121988</v>
      </c>
      <c r="AQ9" s="278">
        <v>89252</v>
      </c>
      <c r="AR9" s="279">
        <v>36.700000000000003</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528</v>
      </c>
      <c r="AL10" s="1145"/>
      <c r="AM10" s="1145"/>
      <c r="AN10" s="1146"/>
      <c r="AO10" s="280">
        <v>696273</v>
      </c>
      <c r="AP10" s="280">
        <v>16516</v>
      </c>
      <c r="AQ10" s="281">
        <v>11439</v>
      </c>
      <c r="AR10" s="282">
        <v>44.4</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529</v>
      </c>
      <c r="AL11" s="1145"/>
      <c r="AM11" s="1145"/>
      <c r="AN11" s="1146"/>
      <c r="AO11" s="280">
        <v>2390</v>
      </c>
      <c r="AP11" s="280">
        <v>57</v>
      </c>
      <c r="AQ11" s="281">
        <v>869</v>
      </c>
      <c r="AR11" s="282">
        <v>-93.4</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530</v>
      </c>
      <c r="AL12" s="1145"/>
      <c r="AM12" s="1145"/>
      <c r="AN12" s="1146"/>
      <c r="AO12" s="280" t="s">
        <v>531</v>
      </c>
      <c r="AP12" s="280" t="s">
        <v>531</v>
      </c>
      <c r="AQ12" s="281">
        <v>1</v>
      </c>
      <c r="AR12" s="282" t="s">
        <v>531</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532</v>
      </c>
      <c r="AL13" s="1145"/>
      <c r="AM13" s="1145"/>
      <c r="AN13" s="1146"/>
      <c r="AO13" s="280">
        <v>309088</v>
      </c>
      <c r="AP13" s="280">
        <v>7332</v>
      </c>
      <c r="AQ13" s="281">
        <v>3581</v>
      </c>
      <c r="AR13" s="282">
        <v>104.7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533</v>
      </c>
      <c r="AL14" s="1145"/>
      <c r="AM14" s="1145"/>
      <c r="AN14" s="1146"/>
      <c r="AO14" s="280">
        <v>25867</v>
      </c>
      <c r="AP14" s="280">
        <v>614</v>
      </c>
      <c r="AQ14" s="281">
        <v>1527</v>
      </c>
      <c r="AR14" s="282">
        <v>-59.8</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534</v>
      </c>
      <c r="AL15" s="1148"/>
      <c r="AM15" s="1148"/>
      <c r="AN15" s="1149"/>
      <c r="AO15" s="280">
        <v>-561984</v>
      </c>
      <c r="AP15" s="280">
        <v>-13331</v>
      </c>
      <c r="AQ15" s="281">
        <v>-6588</v>
      </c>
      <c r="AR15" s="282">
        <v>102.4</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191</v>
      </c>
      <c r="AL16" s="1148"/>
      <c r="AM16" s="1148"/>
      <c r="AN16" s="1149"/>
      <c r="AO16" s="280">
        <v>5614276</v>
      </c>
      <c r="AP16" s="280">
        <v>133175</v>
      </c>
      <c r="AQ16" s="281">
        <v>100080</v>
      </c>
      <c r="AR16" s="282">
        <v>33.1</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535</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536</v>
      </c>
      <c r="AP20" s="289" t="s">
        <v>537</v>
      </c>
      <c r="AQ20" s="290" t="s">
        <v>538</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539</v>
      </c>
      <c r="AL21" s="1151"/>
      <c r="AM21" s="1151"/>
      <c r="AN21" s="1152"/>
      <c r="AO21" s="293">
        <v>12.17</v>
      </c>
      <c r="AP21" s="294">
        <v>9.0299999999999994</v>
      </c>
      <c r="AQ21" s="295">
        <v>3.14</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540</v>
      </c>
      <c r="AL22" s="1151"/>
      <c r="AM22" s="1151"/>
      <c r="AN22" s="1152"/>
      <c r="AO22" s="298">
        <v>98.3</v>
      </c>
      <c r="AP22" s="299">
        <v>97.7</v>
      </c>
      <c r="AQ22" s="300">
        <v>0.6</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41" t="s">
        <v>541</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c r="A27" s="305"/>
      <c r="AO27" s="258"/>
      <c r="AP27" s="258"/>
      <c r="AQ27" s="258"/>
      <c r="AR27" s="258"/>
      <c r="AS27" s="258"/>
      <c r="AT27" s="258"/>
    </row>
    <row r="28" spans="1:46" ht="17.25">
      <c r="A28" s="259" t="s">
        <v>542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543</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522</v>
      </c>
      <c r="AP30" s="268"/>
      <c r="AQ30" s="269" t="s">
        <v>523</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524</v>
      </c>
      <c r="AQ31" s="275" t="s">
        <v>525</v>
      </c>
      <c r="AR31" s="276" t="s">
        <v>526</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544</v>
      </c>
      <c r="AL32" s="1159"/>
      <c r="AM32" s="1159"/>
      <c r="AN32" s="1160"/>
      <c r="AO32" s="308">
        <v>4324728</v>
      </c>
      <c r="AP32" s="308">
        <v>102586</v>
      </c>
      <c r="AQ32" s="309">
        <v>56817</v>
      </c>
      <c r="AR32" s="310">
        <v>80.599999999999994</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545</v>
      </c>
      <c r="AL33" s="1159"/>
      <c r="AM33" s="1159"/>
      <c r="AN33" s="1160"/>
      <c r="AO33" s="308" t="s">
        <v>531</v>
      </c>
      <c r="AP33" s="308" t="s">
        <v>531</v>
      </c>
      <c r="AQ33" s="309" t="s">
        <v>531</v>
      </c>
      <c r="AR33" s="310" t="s">
        <v>531</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546</v>
      </c>
      <c r="AL34" s="1159"/>
      <c r="AM34" s="1159"/>
      <c r="AN34" s="1160"/>
      <c r="AO34" s="308" t="s">
        <v>531</v>
      </c>
      <c r="AP34" s="308" t="s">
        <v>531</v>
      </c>
      <c r="AQ34" s="309">
        <v>1</v>
      </c>
      <c r="AR34" s="310" t="s">
        <v>531</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547</v>
      </c>
      <c r="AL35" s="1159"/>
      <c r="AM35" s="1159"/>
      <c r="AN35" s="1160"/>
      <c r="AO35" s="308">
        <v>722328</v>
      </c>
      <c r="AP35" s="308">
        <v>17134</v>
      </c>
      <c r="AQ35" s="309">
        <v>14495</v>
      </c>
      <c r="AR35" s="310">
        <v>18.2</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548</v>
      </c>
      <c r="AL36" s="1159"/>
      <c r="AM36" s="1159"/>
      <c r="AN36" s="1160"/>
      <c r="AO36" s="308">
        <v>71124</v>
      </c>
      <c r="AP36" s="308">
        <v>1687</v>
      </c>
      <c r="AQ36" s="309">
        <v>2703</v>
      </c>
      <c r="AR36" s="310">
        <v>-37.6</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549</v>
      </c>
      <c r="AL37" s="1159"/>
      <c r="AM37" s="1159"/>
      <c r="AN37" s="1160"/>
      <c r="AO37" s="308">
        <v>40</v>
      </c>
      <c r="AP37" s="308">
        <v>1</v>
      </c>
      <c r="AQ37" s="309">
        <v>273</v>
      </c>
      <c r="AR37" s="310">
        <v>-99.6</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550</v>
      </c>
      <c r="AL38" s="1162"/>
      <c r="AM38" s="1162"/>
      <c r="AN38" s="1163"/>
      <c r="AO38" s="311">
        <v>769</v>
      </c>
      <c r="AP38" s="311">
        <v>18</v>
      </c>
      <c r="AQ38" s="312">
        <v>2</v>
      </c>
      <c r="AR38" s="300">
        <v>800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551</v>
      </c>
      <c r="AL39" s="1162"/>
      <c r="AM39" s="1162"/>
      <c r="AN39" s="1163"/>
      <c r="AO39" s="308">
        <v>-290851</v>
      </c>
      <c r="AP39" s="308">
        <v>-6899</v>
      </c>
      <c r="AQ39" s="309">
        <v>-4629</v>
      </c>
      <c r="AR39" s="310">
        <v>49</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552</v>
      </c>
      <c r="AL40" s="1159"/>
      <c r="AM40" s="1159"/>
      <c r="AN40" s="1160"/>
      <c r="AO40" s="308">
        <v>-3453884</v>
      </c>
      <c r="AP40" s="308">
        <v>-81929</v>
      </c>
      <c r="AQ40" s="309">
        <v>-48266</v>
      </c>
      <c r="AR40" s="310">
        <v>69.7</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302</v>
      </c>
      <c r="AL41" s="1165"/>
      <c r="AM41" s="1165"/>
      <c r="AN41" s="1166"/>
      <c r="AO41" s="308">
        <v>1374254</v>
      </c>
      <c r="AP41" s="308">
        <v>32598</v>
      </c>
      <c r="AQ41" s="309">
        <v>21396</v>
      </c>
      <c r="AR41" s="310">
        <v>52.4</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553</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554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555</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522</v>
      </c>
      <c r="AN49" s="1155" t="s">
        <v>556</v>
      </c>
      <c r="AO49" s="1156"/>
      <c r="AP49" s="1156"/>
      <c r="AQ49" s="1156"/>
      <c r="AR49" s="1157"/>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557</v>
      </c>
      <c r="AO50" s="325" t="s">
        <v>558</v>
      </c>
      <c r="AP50" s="326" t="s">
        <v>559</v>
      </c>
      <c r="AQ50" s="327" t="s">
        <v>560</v>
      </c>
      <c r="AR50" s="328" t="s">
        <v>561</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562</v>
      </c>
      <c r="AL51" s="321"/>
      <c r="AM51" s="329">
        <v>4865835</v>
      </c>
      <c r="AN51" s="330">
        <v>111168</v>
      </c>
      <c r="AO51" s="331">
        <v>25.4</v>
      </c>
      <c r="AP51" s="332">
        <v>72656</v>
      </c>
      <c r="AQ51" s="333">
        <v>8.5</v>
      </c>
      <c r="AR51" s="334">
        <v>16.899999999999999</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563</v>
      </c>
      <c r="AM52" s="337">
        <v>2561097</v>
      </c>
      <c r="AN52" s="338">
        <v>58513</v>
      </c>
      <c r="AO52" s="339">
        <v>35.1</v>
      </c>
      <c r="AP52" s="340">
        <v>36448</v>
      </c>
      <c r="AQ52" s="341">
        <v>-2.2999999999999998</v>
      </c>
      <c r="AR52" s="342">
        <v>37.4</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564</v>
      </c>
      <c r="AL53" s="321"/>
      <c r="AM53" s="329">
        <v>7618350</v>
      </c>
      <c r="AN53" s="330">
        <v>175882</v>
      </c>
      <c r="AO53" s="331">
        <v>58.2</v>
      </c>
      <c r="AP53" s="332">
        <v>65080</v>
      </c>
      <c r="AQ53" s="333">
        <v>-10.4</v>
      </c>
      <c r="AR53" s="334">
        <v>68.599999999999994</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563</v>
      </c>
      <c r="AM54" s="337">
        <v>4896878</v>
      </c>
      <c r="AN54" s="338">
        <v>113053</v>
      </c>
      <c r="AO54" s="339">
        <v>93.2</v>
      </c>
      <c r="AP54" s="340">
        <v>38201</v>
      </c>
      <c r="AQ54" s="341">
        <v>4.8</v>
      </c>
      <c r="AR54" s="342">
        <v>88.4</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565</v>
      </c>
      <c r="AL55" s="321"/>
      <c r="AM55" s="329">
        <v>6064459</v>
      </c>
      <c r="AN55" s="330">
        <v>140164</v>
      </c>
      <c r="AO55" s="331">
        <v>-20.3</v>
      </c>
      <c r="AP55" s="332">
        <v>79288</v>
      </c>
      <c r="AQ55" s="333">
        <v>21.8</v>
      </c>
      <c r="AR55" s="334">
        <v>-42.1</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563</v>
      </c>
      <c r="AM56" s="337">
        <v>1548785</v>
      </c>
      <c r="AN56" s="338">
        <v>35796</v>
      </c>
      <c r="AO56" s="339">
        <v>-68.3</v>
      </c>
      <c r="AP56" s="340">
        <v>41870</v>
      </c>
      <c r="AQ56" s="341">
        <v>9.6</v>
      </c>
      <c r="AR56" s="342">
        <v>-77.900000000000006</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566</v>
      </c>
      <c r="AL57" s="321"/>
      <c r="AM57" s="329">
        <v>6564648</v>
      </c>
      <c r="AN57" s="330">
        <v>154020</v>
      </c>
      <c r="AO57" s="331">
        <v>9.9</v>
      </c>
      <c r="AP57" s="332">
        <v>84962</v>
      </c>
      <c r="AQ57" s="333">
        <v>7.2</v>
      </c>
      <c r="AR57" s="334">
        <v>2.7</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563</v>
      </c>
      <c r="AM58" s="337">
        <v>1826649</v>
      </c>
      <c r="AN58" s="338">
        <v>42857</v>
      </c>
      <c r="AO58" s="339">
        <v>19.7</v>
      </c>
      <c r="AP58" s="340">
        <v>42793</v>
      </c>
      <c r="AQ58" s="341">
        <v>2.2000000000000002</v>
      </c>
      <c r="AR58" s="342">
        <v>17.5</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567</v>
      </c>
      <c r="AL59" s="321"/>
      <c r="AM59" s="329">
        <v>5194627</v>
      </c>
      <c r="AN59" s="330">
        <v>123221</v>
      </c>
      <c r="AO59" s="331">
        <v>-20</v>
      </c>
      <c r="AP59" s="332">
        <v>71279</v>
      </c>
      <c r="AQ59" s="333">
        <v>-16.100000000000001</v>
      </c>
      <c r="AR59" s="334">
        <v>-3.9</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563</v>
      </c>
      <c r="AM60" s="337">
        <v>1721677</v>
      </c>
      <c r="AN60" s="338">
        <v>40840</v>
      </c>
      <c r="AO60" s="339">
        <v>-4.7</v>
      </c>
      <c r="AP60" s="340">
        <v>36731</v>
      </c>
      <c r="AQ60" s="341">
        <v>-14.2</v>
      </c>
      <c r="AR60" s="342">
        <v>9.5</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568</v>
      </c>
      <c r="AL61" s="343"/>
      <c r="AM61" s="344">
        <v>6061584</v>
      </c>
      <c r="AN61" s="345">
        <v>140891</v>
      </c>
      <c r="AO61" s="346">
        <v>10.6</v>
      </c>
      <c r="AP61" s="347">
        <v>74653</v>
      </c>
      <c r="AQ61" s="348">
        <v>2.2000000000000002</v>
      </c>
      <c r="AR61" s="334">
        <v>8.4</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563</v>
      </c>
      <c r="AM62" s="337">
        <v>2511017</v>
      </c>
      <c r="AN62" s="338">
        <v>58212</v>
      </c>
      <c r="AO62" s="339">
        <v>15</v>
      </c>
      <c r="AP62" s="340">
        <v>39209</v>
      </c>
      <c r="AQ62" s="341">
        <v>0</v>
      </c>
      <c r="AR62" s="342">
        <v>15</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eHcTKzaMkdM1iyPFyRf0KzL3+TyXNpeLSqWZTw/RLxHpfPybUdWVz3MHCPrrZu5vQrHGFcz6VAYRIrRlluTTw==" saltValue="vNuTw8ldYZ/N5fnBB59S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E68" zoomScale="85" zoomScaleNormal="85" zoomScaleSheetLayoutView="55" workbookViewId="0">
      <selection activeCell="CT22" sqref="CT22:DA23"/>
    </sheetView>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570</v>
      </c>
    </row>
    <row r="120" spans="125:125" ht="13.5" hidden="1" customHeight="1"/>
    <row r="121" spans="125:125" ht="13.5" hidden="1" customHeight="1">
      <c r="DU121" s="255"/>
    </row>
  </sheetData>
  <sheetProtection algorithmName="SHA-512" hashValue="JCQRvbpqeT1f5aEiTO87Hh/1rn6UvrqsppgnJrnwF+r/5aAzJUjtytl7Dy4wOm6cOz0Wor/HzMYCl/z6UKy/AA==" saltValue="SPFeUy/F+WRSw5nFM7Nl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E61" zoomScale="85" zoomScaleNormal="85" zoomScaleSheetLayoutView="55" workbookViewId="0">
      <selection activeCell="CV84" sqref="CV84"/>
    </sheetView>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571</v>
      </c>
    </row>
  </sheetData>
  <sheetProtection algorithmName="SHA-512" hashValue="iPI+SMYno6dedRU5/4zHpsZzfkf4keqcPX4o6aIAQTUfozpdwAOMW4VBWkfa1i4EKQlTfO8xPrn3XaIfKiIfQQ==" saltValue="BV+D+bGfR6MvH+3NGgiE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85" zoomScaleNormal="85" zoomScaleSheetLayoutView="100" workbookViewId="0">
      <selection activeCell="CT22" sqref="CT22:DA2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572</v>
      </c>
      <c r="G46" s="8" t="s">
        <v>573</v>
      </c>
      <c r="H46" s="8" t="s">
        <v>574</v>
      </c>
      <c r="I46" s="8" t="s">
        <v>575</v>
      </c>
      <c r="J46" s="9" t="s">
        <v>576</v>
      </c>
    </row>
    <row r="47" spans="2:10" ht="57.75" customHeight="1">
      <c r="B47" s="10"/>
      <c r="C47" s="1167" t="s">
        <v>3</v>
      </c>
      <c r="D47" s="1167"/>
      <c r="E47" s="1168"/>
      <c r="F47" s="11">
        <v>23.6</v>
      </c>
      <c r="G47" s="12">
        <v>23.34</v>
      </c>
      <c r="H47" s="12">
        <v>20.420000000000002</v>
      </c>
      <c r="I47" s="12">
        <v>18.86</v>
      </c>
      <c r="J47" s="13">
        <v>20.54</v>
      </c>
    </row>
    <row r="48" spans="2:10" ht="57.75" customHeight="1">
      <c r="B48" s="14"/>
      <c r="C48" s="1169" t="s">
        <v>4</v>
      </c>
      <c r="D48" s="1169"/>
      <c r="E48" s="1170"/>
      <c r="F48" s="15">
        <v>4.95</v>
      </c>
      <c r="G48" s="16">
        <v>6.11</v>
      </c>
      <c r="H48" s="16">
        <v>3.8</v>
      </c>
      <c r="I48" s="16">
        <v>5.54</v>
      </c>
      <c r="J48" s="17">
        <v>5.33</v>
      </c>
    </row>
    <row r="49" spans="2:10" ht="57.75" customHeight="1" thickBot="1">
      <c r="B49" s="18"/>
      <c r="C49" s="1171" t="s">
        <v>5</v>
      </c>
      <c r="D49" s="1171"/>
      <c r="E49" s="1172"/>
      <c r="F49" s="19" t="s">
        <v>577</v>
      </c>
      <c r="G49" s="20" t="s">
        <v>578</v>
      </c>
      <c r="H49" s="20" t="s">
        <v>579</v>
      </c>
      <c r="I49" s="20" t="s">
        <v>580</v>
      </c>
      <c r="J49" s="21" t="s">
        <v>581</v>
      </c>
    </row>
    <row r="50" spans="2:10"/>
  </sheetData>
  <sheetProtection algorithmName="SHA-512" hashValue="qmth/hsLt8OvVa3HDq0M86vVn9AooLrqS+jqHA3Yurwn0c9thJEig3pcEWJ41HvHm7+Y6V/bj3rJuZZBhvUkQQ==" saltValue="SdKiyehpnB08ta8raa13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2023-03-12T08:46:18Z</cp:lastPrinted>
  <dcterms:created xsi:type="dcterms:W3CDTF">2023-02-20T07:49:22Z</dcterms:created>
  <dcterms:modified xsi:type="dcterms:W3CDTF">2023-03-22T11:27:00Z</dcterms:modified>
  <cp:category/>
</cp:coreProperties>
</file>