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Documents\"/>
    </mc:Choice>
  </mc:AlternateContent>
  <bookViews>
    <workbookView xWindow="0" yWindow="0" windowWidth="15270" windowHeight="147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63" i="12" l="1"/>
  <c r="AF88" i="12"/>
  <c r="AU63" i="12" l="1"/>
  <c r="AP63" i="12"/>
  <c r="AP23" i="12" l="1"/>
  <c r="AA23" i="12"/>
  <c r="V23" i="12"/>
  <c r="Q23" i="12"/>
  <c r="BG36" i="10" l="1"/>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C39" i="10"/>
  <c r="BE38" i="10"/>
  <c r="AM38" i="10"/>
  <c r="C38" i="10"/>
  <c r="BE37" i="10"/>
  <c r="AM37" i="10"/>
  <c r="C37"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U38" i="10" s="1"/>
  <c r="U39" i="10" s="1"/>
  <c r="AM34" i="10"/>
  <c r="BE34" i="10" l="1"/>
  <c r="BE35" i="10" s="1"/>
  <c r="BE36" i="10" s="1"/>
  <c r="BW34" i="10" l="1"/>
  <c r="BW35" i="10" s="1"/>
  <c r="BW36" i="10" s="1"/>
  <c r="BW37" i="10" s="1"/>
  <c r="BW38" i="10" s="1"/>
  <c r="BW39" i="10" s="1"/>
  <c r="BW40" i="10" s="1"/>
  <c r="BW41"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<sst xmlns="http://schemas.openxmlformats.org/spreadsheetml/2006/main" count="1153" uniqueCount="629">
  <si>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</si>
  <si>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</si>
  <si>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</si>
  <si>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</si>
  <si>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</si>
  <si>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</si>
  <si>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</si>
  <si>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</si>
  <si>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</si>
  <si>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</si>
  <si>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</si>
  <si>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</si>
  <si>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</si>
  <si>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</si>
  <si>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</si>
  <si>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</si>
  <si>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</si>
  <si>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</si>
  <si>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</si>
  <si>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</si>
  <si>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</si>
  <si>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</si>
  <si>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</si>
  <si>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</si>
  <si>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</si>
  <si>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</si>
  <si>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</si>
  <si>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</si>
  <si>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</si>
  <si>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</si>
  <si>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</si>
  <si>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</si>
  <si>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</si>
  <si>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</si>
  <si>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</si>
  <si>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</si>
  <si>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</si>
  <si>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</si>
  <si>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</si>
  <si>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</si>
  <si>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</si>
  <si>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</si>
  <si>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</si>
  <si>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</si>
  <si>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</si>
  <si>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</si>
  <si>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</si>
  <si>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</si>
  <si>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</si>
  <si>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</si>
  <si>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</si>
  <si>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</si>
  <si>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</si>
  <si>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</si>
  <si>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</si>
  <si>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</si>
  <si>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</si>
  <si>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</si>
  <si>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</si>
  <si>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</si>
  <si>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</si>
  <si>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</si>
  <si>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</si>
  <si>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</si>
  <si>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</si>
  <si>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</si>
  <si>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</si>
  <si>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</si>
  <si>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</si>
  <si>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</si>
  <si>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</si>
  <si>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</si>
  <si>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</si>
  <si>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</si>
  <si>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</si>
  <si>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</si>
  <si>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</si>
  <si>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</si>
  <si>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</si>
  <si>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</si>
  <si>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</si>
  <si>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</si>
  <si>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</si>
  <si>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</si>
  <si>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</si>
  <si>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</si>
  <si>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</si>
  <si>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</si>
  <si>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</si>
  <si>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</si>
  <si>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奄美市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</si>
  <si>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</si>
  <si>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</si>
  <si>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</si>
  <si>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</si>
  <si>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</si>
  <si>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</si>
  <si>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</si>
  <si>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</si>
  <si>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</si>
  <si>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</si>
  <si>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</si>
  <si>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</si>
  <si>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</si>
  <si>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</si>
  <si>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</si>
  <si>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</si>
  <si>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</si>
  <si>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</si>
  <si>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</si>
  <si>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</si>
  <si>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</si>
  <si>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</si>
  <si>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</si>
  <si>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</si>
  <si>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</si>
  <si>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</si>
  <si>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</si>
  <si>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</si>
  <si>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</si>
  <si>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</si>
  <si>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</si>
  <si>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</si>
  <si>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</si>
  <si>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</si>
  <si>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</si>
  <si>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</si>
  <si>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</si>
  <si>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</si>
  <si>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</si>
  <si>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</si>
  <si>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</si>
  <si>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</si>
  <si>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</si>
  <si>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</si>
  <si>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</si>
  <si>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</si>
  <si>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</si>
  <si>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</si>
  <si>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</si>
  <si>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</si>
  <si>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</si>
  <si>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</si>
  <si>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</si>
  <si>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</si>
  <si>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</si>
  <si>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</si>
  <si>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</si>
  <si>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</si>
  <si>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</si>
  <si>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</si>
  <si>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</si>
  <si>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</si>
  <si>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</si>
  <si>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</si>
  <si>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</si>
  <si>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</si>
  <si>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</si>
  <si>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</si>
  <si>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</si>
  <si>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</si>
  <si>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</si>
  <si>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</si>
  <si>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</si>
  <si>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</si>
  <si>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</si>
  <si>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</si>
  <si>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</si>
  <si>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</si>
  <si>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</si>
  <si>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</si>
  <si>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</si>
  <si>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</si>
  <si>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</si>
  <si>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</si>
  <si>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</si>
  <si>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</si>
  <si>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</si>
  <si>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</si>
  <si>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</si>
  <si>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</si>
  <si>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</si>
  <si>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</si>
  <si>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</si>
  <si>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</si>
  <si>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</si>
  <si>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</si>
  <si>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</si>
  <si>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</si>
  <si>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</si>
  <si>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</si>
  <si>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</si>
  <si>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</si>
  <si>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</si>
  <si>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</si>
  <si>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</si>
  <si>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</si>
  <si>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</si>
  <si>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</si>
  <si>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</si>
  <si>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</si>
  <si>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</si>
  <si>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</si>
  <si>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</si>
  <si>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</si>
  <si>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</si>
  <si>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</si>
  <si>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</si>
  <si>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</si>
  <si>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鹿児島県奄美市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</si>
  <si>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</si>
  <si>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</si>
  <si>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</si>
  <si>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</si>
  <si>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</si>
  <si>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</si>
  <si>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</si>
  <si>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</si>
  <si>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</si>
  <si>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</si>
  <si>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</si>
  <si>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</si>
  <si>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</si>
  <si>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</si>
  <si>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</si>
  <si>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</si>
  <si>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</si>
  <si>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</si>
  <si>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</si>
  <si>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</si>
  <si>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</si>
  <si>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</si>
  <si>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</si>
  <si>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</si>
  <si>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</si>
  <si>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</si>
  <si>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</si>
  <si>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</si>
  <si>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</si>
  <si>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</si>
  <si>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</si>
  <si>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</si>
  <si>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</si>
  <si>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</si>
  <si>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</si>
  <si>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</si>
  <si>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</si>
  <si>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</si>
  <si>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</si>
  <si>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</si>
  <si>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</si>
  <si>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</si>
  <si>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</si>
  <si>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</si>
  <si>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</si>
  <si>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</si>
  <si>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</si>
  <si>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</si>
  <si>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</si>
  <si>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</si>
  <si>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</si>
  <si>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</si>
  <si>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</si>
  <si>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</si>
  <si>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</si>
  <si>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</si>
  <si>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</si>
  <si>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</si>
  <si>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</si>
  <si>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</si>
  <si>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</si>
  <si>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</si>
  <si>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</si>
  <si>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</si>
  <si>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</si>
  <si>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</si>
  <si>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</si>
  <si>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</si>
  <si>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</si>
  <si>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</si>
  <si>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</si>
  <si>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</si>
  <si>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</si>
  <si>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</si>
  <si>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</si>
  <si>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</si>
  <si>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</si>
  <si>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</si>
  <si>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</si>
  <si>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</si>
  <si>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</si>
  <si>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</si>
  <si>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</si>
  <si>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</si>
  <si>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</si>
  <si>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</si>
  <si>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</si>
  <si>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</si>
  <si>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</si>
  <si>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</si>
  <si>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</si>
  <si>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</si>
  <si>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</si>
  <si>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</si>
  <si>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</si>
  <si>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</si>
  <si>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</si>
  <si>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</si>
  <si>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</si>
  <si>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</si>
  <si>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</si>
  <si>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</si>
  <si>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</si>
  <si>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</si>
  <si>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</si>
  <si>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</si>
  <si>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</si>
  <si>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</si>
  <si>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</si>
  <si>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</si>
  <si>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</si>
  <si>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</si>
  <si>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</si>
  <si>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</si>
  <si>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</si>
  <si>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</si>
  <si>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</si>
  <si>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</si>
  <si>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</si>
  <si>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</si>
  <si>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</si>
  <si>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</si>
  <si>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</si>
  <si>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</si>
  <si>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</si>
  <si>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</si>
  <si>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</si>
  <si>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</si>
  <si>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</si>
  <si>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</si>
  <si>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</si>
  <si>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</si>
  <si>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</si>
  <si>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</si>
  <si>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</si>
  <si>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</si>
  <si>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</si>
  <si>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</si>
  <si>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</si>
  <si>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</si>
  <si>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</si>
  <si>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</si>
  <si>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</si>
  <si>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</si>
  <si>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</si>
  <si>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</si>
  <si>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</si>
  <si>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</si>
  <si>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</si>
  <si>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鹿児島県奄美市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</si>
  <si>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</si>
  <si>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</si>
  <si>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</si>
  <si>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</si>
  <si>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</si>
  <si>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</si>
  <si>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</si>
  <si>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</si>
  <si>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</si>
  <si>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</si>
  <si>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</si>
  <si>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</si>
  <si>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</si>
  <si>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</si>
  <si>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</si>
  <si>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</si>
  <si>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</si>
  <si>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</si>
  <si>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</si>
  <si>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</si>
  <si>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奄美市ふるさと創生人材育成資金特別会計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</si>
  <si>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</si>
  <si>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</si>
  <si>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</si>
  <si>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</si>
  <si>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</si>
  <si>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</si>
  <si>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</si>
  <si>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</si>
  <si>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</si>
  <si>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</si>
  <si>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</si>
  <si>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</si>
  <si>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</si>
  <si>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</si>
  <si>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奄美市国民健康保険事業特別会計</t>
    <phoneticPr fontId="5"/>
  </si>
  <si>
    <t>奄美市国民健康保険直営診療施設勘定特別会計</t>
    <phoneticPr fontId="5"/>
  </si>
  <si>
    <t>奄美市後期高齢者医療特別会計</t>
    <phoneticPr fontId="5"/>
  </si>
  <si>
    <t>奄美市介護保険事業特別会計</t>
    <phoneticPr fontId="5"/>
  </si>
  <si>
    <t>奄美市訪問看護特別会計（介護サービス）</t>
    <phoneticPr fontId="5"/>
  </si>
  <si>
    <t>-</t>
    <phoneticPr fontId="5"/>
  </si>
  <si>
    <t>奄美市交通災害共済特別会計</t>
    <phoneticPr fontId="5"/>
  </si>
  <si>
    <t>奄美市水道事業会計</t>
    <phoneticPr fontId="5"/>
  </si>
  <si>
    <t>法適用企業</t>
    <phoneticPr fontId="5"/>
  </si>
  <si>
    <t>奄美市公共下水道事業特別会計</t>
    <phoneticPr fontId="5"/>
  </si>
  <si>
    <t>法非適用企業</t>
    <phoneticPr fontId="5"/>
  </si>
  <si>
    <t>奄美市農業集落排水事業特別会計</t>
    <phoneticPr fontId="5"/>
  </si>
  <si>
    <t>法非適用企業</t>
    <phoneticPr fontId="5"/>
  </si>
  <si>
    <t>奄美市と畜場特別会計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</si>
  <si>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</si>
  <si>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</si>
  <si>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</si>
  <si>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</si>
  <si>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</si>
  <si>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</si>
  <si>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</si>
  <si>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</si>
  <si>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</si>
  <si>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</si>
  <si>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</si>
  <si>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</si>
  <si>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</si>
  <si>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</si>
  <si>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</si>
  <si>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</si>
  <si>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</si>
  <si>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</si>
  <si>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</si>
  <si>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</si>
  <si>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</si>
  <si>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</si>
  <si>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</si>
  <si>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</si>
  <si>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</si>
  <si>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</si>
  <si>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</si>
  <si>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</si>
  <si>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</si>
  <si>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</si>
  <si>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</si>
  <si>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</si>
  <si>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</si>
  <si>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</si>
  <si>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</si>
  <si>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</si>
  <si>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</si>
  <si>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</si>
  <si>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</si>
  <si>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</si>
  <si>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</si>
  <si>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</si>
  <si>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</si>
  <si>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</si>
  <si>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</si>
  <si>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</si>
  <si>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</si>
  <si>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</si>
  <si>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</si>
  <si>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</si>
  <si>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</si>
  <si>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</si>
  <si>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</si>
  <si>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</si>
  <si>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</si>
  <si>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</si>
  <si>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</si>
  <si>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</si>
  <si>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</si>
  <si>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</si>
  <si>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</si>
  <si>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</si>
  <si>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奄美市公共下水道事業特別会計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</si>
  <si>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</si>
  <si>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</si>
  <si>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奄美市水道事業会計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</si>
  <si>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</si>
  <si>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奄美市農業集落排水事業特別会計</t>
    <phoneticPr fontId="5"/>
  </si>
  <si>
    <t>(Ｆ)</t>
    <phoneticPr fontId="5"/>
  </si>
  <si>
    <t>奄美市国民健康保険直営診療施設勘定特別会計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</si>
  <si>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</si>
  <si>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</si>
  <si>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</si>
  <si>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</si>
  <si>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</si>
  <si>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</si>
  <si>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</si>
  <si>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</si>
  <si>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</si>
  <si>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</si>
  <si>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</si>
  <si>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</si>
  <si>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</si>
  <si>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</si>
  <si>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</si>
  <si>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</si>
  <si>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</si>
  <si>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</si>
  <si>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</si>
  <si>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</si>
  <si>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</si>
  <si>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</si>
  <si>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</si>
  <si>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</si>
  <si>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</si>
  <si>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</si>
  <si>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</si>
  <si>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</si>
  <si>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</si>
  <si>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</si>
  <si>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</si>
  <si>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</si>
  <si>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</si>
  <si>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</si>
  <si>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</si>
  <si>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</si>
  <si>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</si>
  <si>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</si>
  <si>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</si>
  <si>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</si>
  <si>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</si>
  <si>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</si>
  <si>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</si>
  <si>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</si>
  <si>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</si>
  <si>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</si>
  <si>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</si>
  <si>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</si>
  <si>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</si>
  <si>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</si>
  <si>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</si>
  <si>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</si>
  <si>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</si>
  <si>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</si>
  <si>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</si>
  <si>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</si>
  <si>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</si>
  <si>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</si>
  <si>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</si>
  <si>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</si>
  <si>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</si>
  <si>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</si>
  <si>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</si>
  <si>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</si>
  <si>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</si>
  <si>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</si>
  <si>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</si>
  <si>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</si>
  <si>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</si>
  <si>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</si>
  <si>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</si>
  <si>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</si>
  <si>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</si>
  <si>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</si>
  <si>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</si>
  <si>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</si>
  <si>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</si>
  <si>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</si>
  <si>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</si>
  <si>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</si>
  <si>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</si>
  <si>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</si>
  <si>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</si>
  <si>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</si>
  <si>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</si>
  <si>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</si>
  <si>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</si>
  <si>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</si>
  <si>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</si>
  <si>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0.86</t>
  </si>
  <si>
    <t>▲ 1.40</t>
  </si>
  <si>
    <t>▲ 3.07</t>
  </si>
  <si>
    <t>奄美市国民健康保険事業特別会計</t>
  </si>
  <si>
    <t>▲ 3.94</t>
  </si>
  <si>
    <t>▲ 4.71</t>
  </si>
  <si>
    <t>▲ 4.42</t>
  </si>
  <si>
    <t>▲ 3.35</t>
  </si>
  <si>
    <t>▲ 2.37</t>
  </si>
  <si>
    <t>奄美市水道事業会計</t>
  </si>
  <si>
    <t>一般会計</t>
  </si>
  <si>
    <t>奄美市介護保険事業特別会計</t>
  </si>
  <si>
    <t>奄美市ふるさと創生人材育成資金特別会計</t>
  </si>
  <si>
    <t>奄美市公共下水道事業特別会計</t>
  </si>
  <si>
    <t>奄美市交通災害共済特別会計</t>
  </si>
  <si>
    <t>奄美市後期高齢者医療特別会計</t>
  </si>
  <si>
    <t>その他会計（赤字）</t>
  </si>
  <si>
    <t>その他会計（黒字）</t>
  </si>
  <si>
    <t>-</t>
    <phoneticPr fontId="2"/>
  </si>
  <si>
    <t>鹿児島県市町村総合事務組合</t>
  </si>
  <si>
    <t>奄美群島広域事務組合</t>
  </si>
  <si>
    <t>奄美大島地区介護保険一部事務組合</t>
  </si>
  <si>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</si>
  <si>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</si>
  <si>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大島地区衛生組合</t>
  </si>
  <si>
    <t>大島地区消防組合</t>
    <rPh sb="4" eb="6">
      <t>ショウボウ</t>
    </rPh>
    <phoneticPr fontId="2"/>
  </si>
  <si>
    <t>大島農業共済事務組合</t>
  </si>
  <si>
    <t>奄美市開発公社</t>
    <rPh sb="0" eb="2">
      <t>アマミ</t>
    </rPh>
    <rPh sb="2" eb="3">
      <t>シ</t>
    </rPh>
    <rPh sb="3" eb="5">
      <t>カイハツ</t>
    </rPh>
    <rPh sb="5" eb="7">
      <t>コウシャ</t>
    </rPh>
    <phoneticPr fontId="2"/>
  </si>
  <si>
    <t>奄美市農業研究センター</t>
  </si>
  <si>
    <t>道の島公社</t>
  </si>
  <si>
    <t>奄美市名瀬米飯給食センター</t>
  </si>
  <si>
    <t>名瀬中央青果</t>
  </si>
  <si>
    <t>日本エアコミューター</t>
  </si>
  <si>
    <t>名瀬建設工事残土管理公社</t>
  </si>
  <si>
    <t>マングローブ公社</t>
  </si>
  <si>
    <t>奄美大島風力発電</t>
  </si>
  <si>
    <t>奄美広域中小企業勤労者福祉サービスセンター</t>
  </si>
  <si>
    <t>まちづくり奄美</t>
  </si>
  <si>
    <t>本場奄美大島紬販売協同組合</t>
    <rPh sb="0" eb="2">
      <t>ホンバ</t>
    </rPh>
    <rPh sb="2" eb="6">
      <t>アマミオオシマ</t>
    </rPh>
    <rPh sb="6" eb="7">
      <t>ツムギ</t>
    </rPh>
    <rPh sb="7" eb="9">
      <t>ハンバイ</t>
    </rPh>
    <rPh sb="9" eb="11">
      <t>キョウドウ</t>
    </rPh>
    <rPh sb="11" eb="13">
      <t>クミアイ</t>
    </rPh>
    <phoneticPr fontId="2"/>
  </si>
  <si>
    <t>本場奄美大島紬協同組合</t>
    <rPh sb="0" eb="2">
      <t>ホンバ</t>
    </rPh>
    <rPh sb="2" eb="6">
      <t>アマミオオシマ</t>
    </rPh>
    <rPh sb="6" eb="7">
      <t>ツムギ</t>
    </rPh>
    <rPh sb="7" eb="9">
      <t>キョウドウ</t>
    </rPh>
    <rPh sb="9" eb="11">
      <t>クミアイ</t>
    </rPh>
    <phoneticPr fontId="2"/>
  </si>
  <si>
    <t>庁舎整備基金</t>
    <rPh sb="0" eb="2">
      <t>チョウシャ</t>
    </rPh>
    <rPh sb="2" eb="4">
      <t>セイビ</t>
    </rPh>
    <rPh sb="4" eb="6">
      <t>キキン</t>
    </rPh>
    <phoneticPr fontId="11"/>
  </si>
  <si>
    <t>合併まちづくり基金</t>
    <rPh sb="0" eb="2">
      <t>ガッペイ</t>
    </rPh>
    <rPh sb="7" eb="9">
      <t>キキン</t>
    </rPh>
    <phoneticPr fontId="11"/>
  </si>
  <si>
    <t>地域振興基金</t>
    <rPh sb="0" eb="2">
      <t>チイキ</t>
    </rPh>
    <rPh sb="2" eb="4">
      <t>シンコウ</t>
    </rPh>
    <rPh sb="4" eb="6">
      <t>キキン</t>
    </rPh>
    <phoneticPr fontId="11"/>
  </si>
  <si>
    <t>公共施設整備事業基金</t>
    <rPh sb="0" eb="2">
      <t>コウキョウ</t>
    </rPh>
    <rPh sb="2" eb="4">
      <t>シセツ</t>
    </rPh>
    <rPh sb="4" eb="6">
      <t>セイビ</t>
    </rPh>
    <rPh sb="6" eb="8">
      <t>ジギョウ</t>
    </rPh>
    <rPh sb="8" eb="10">
      <t>キキン</t>
    </rPh>
    <phoneticPr fontId="11"/>
  </si>
  <si>
    <t>過疎地域自立促進特別事業基金</t>
    <rPh sb="0" eb="2">
      <t>カソ</t>
    </rPh>
    <rPh sb="2" eb="4">
      <t>チイキ</t>
    </rPh>
    <rPh sb="4" eb="6">
      <t>ジリツ</t>
    </rPh>
    <rPh sb="6" eb="8">
      <t>ソクシン</t>
    </rPh>
    <rPh sb="8" eb="10">
      <t>トクベツ</t>
    </rPh>
    <rPh sb="10" eb="12">
      <t>ジギョウ</t>
    </rPh>
    <rPh sb="12" eb="14">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</si>
  <si>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</si>
  <si>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</si>
  <si>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</si>
  <si>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</si>
  <si>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</si>
  <si>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</si>
  <si>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</si>
  <si>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</si>
  <si>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</si>
  <si>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</si>
  <si>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</si>
  <si>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</si>
  <si>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</si>
  <si>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</si>
  <si>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将来負担比率については退職手当負担見込額の減少，基準財政需要額算入見込額の増加などにより昨年度より0.4ポイント減少した。
実質公債比率は昨年度より公営企業に関する繰出金の増加，臨時財政対策債発行可能額の増加等により0.2ポイント増加した。
本庁舎建設事業等の大型公共事業が着工したことにより地方債の発行額及び償還額が増加する見込であり，将来負担比率・実質公債比率共に上昇することが予想されるが，奄美市第２次財政計画で定めた起債発行枠を遵守することにより将来負担比率や実質公債比率の低減に努める。</t>
    <rPh sb="37" eb="38">
      <t>ゾウ</t>
    </rPh>
    <rPh sb="38" eb="39">
      <t>カ</t>
    </rPh>
    <rPh sb="56" eb="58">
      <t>ゲンショウ</t>
    </rPh>
    <rPh sb="69" eb="72">
      <t>サクネンド</t>
    </rPh>
    <rPh sb="74" eb="76">
      <t>コウエイ</t>
    </rPh>
    <rPh sb="76" eb="78">
      <t>キギョウ</t>
    </rPh>
    <rPh sb="79" eb="80">
      <t>カン</t>
    </rPh>
    <rPh sb="86" eb="87">
      <t>ゾウ</t>
    </rPh>
    <rPh sb="87" eb="88">
      <t>カ</t>
    </rPh>
    <rPh sb="89" eb="91">
      <t>リンジ</t>
    </rPh>
    <rPh sb="91" eb="93">
      <t>ザイセイ</t>
    </rPh>
    <rPh sb="93" eb="95">
      <t>タイサク</t>
    </rPh>
    <rPh sb="95" eb="96">
      <t>サイ</t>
    </rPh>
    <rPh sb="96" eb="98">
      <t>ハッコウ</t>
    </rPh>
    <rPh sb="98" eb="100">
      <t>カノウ</t>
    </rPh>
    <rPh sb="100" eb="101">
      <t>ガク</t>
    </rPh>
    <rPh sb="102" eb="103">
      <t>ゾウ</t>
    </rPh>
    <rPh sb="103" eb="105">
      <t>カトウ</t>
    </rPh>
    <rPh sb="115" eb="116">
      <t>ゾウ</t>
    </rPh>
    <rPh sb="116" eb="117">
      <t>カ</t>
    </rPh>
    <rPh sb="121" eb="123">
      <t>ホンチョウ</t>
    </rPh>
    <rPh sb="123" eb="124">
      <t>シャ</t>
    </rPh>
    <rPh sb="124" eb="126">
      <t>ケンセツ</t>
    </rPh>
    <rPh sb="126" eb="128">
      <t>ジギョウ</t>
    </rPh>
    <rPh sb="128" eb="129">
      <t>トウ</t>
    </rPh>
    <rPh sb="130" eb="132">
      <t>オオガタ</t>
    </rPh>
    <rPh sb="132" eb="134">
      <t>コウキョウ</t>
    </rPh>
    <rPh sb="134" eb="136">
      <t>ジギョウ</t>
    </rPh>
    <rPh sb="137" eb="139">
      <t>チャッコウ</t>
    </rPh>
    <rPh sb="146" eb="148">
      <t>チホウ</t>
    </rPh>
    <rPh sb="148" eb="149">
      <t>サイ</t>
    </rPh>
    <rPh sb="150" eb="153">
      <t>ハッコウガク</t>
    </rPh>
    <rPh sb="153" eb="154">
      <t>オヨ</t>
    </rPh>
    <rPh sb="155" eb="157">
      <t>ショウカン</t>
    </rPh>
    <rPh sb="157" eb="158">
      <t>ガク</t>
    </rPh>
    <rPh sb="159" eb="160">
      <t>ゾウ</t>
    </rPh>
    <rPh sb="160" eb="161">
      <t>カ</t>
    </rPh>
    <rPh sb="163" eb="165">
      <t>ミコミ</t>
    </rPh>
    <rPh sb="169" eb="171">
      <t>ショウライ</t>
    </rPh>
    <rPh sb="171" eb="173">
      <t>フタン</t>
    </rPh>
    <rPh sb="173" eb="175">
      <t>ヒリツ</t>
    </rPh>
    <rPh sb="176" eb="178">
      <t>ジッシツ</t>
    </rPh>
    <rPh sb="178" eb="180">
      <t>コウサイ</t>
    </rPh>
    <rPh sb="180" eb="182">
      <t>ヒリツ</t>
    </rPh>
    <rPh sb="182" eb="183">
      <t>トモ</t>
    </rPh>
    <rPh sb="184" eb="186">
      <t>ジョウショウ</t>
    </rPh>
    <rPh sb="191" eb="193">
      <t>ヨソウ</t>
    </rPh>
    <rPh sb="198" eb="200">
      <t>アマミ</t>
    </rPh>
    <rPh sb="200" eb="201">
      <t>シ</t>
    </rPh>
    <rPh sb="201" eb="202">
      <t>ダイ</t>
    </rPh>
    <rPh sb="203" eb="204">
      <t>ジ</t>
    </rPh>
    <rPh sb="204" eb="206">
      <t>ザイセイ</t>
    </rPh>
    <rPh sb="206" eb="208">
      <t>ケイカク</t>
    </rPh>
    <rPh sb="209" eb="210">
      <t>サダ</t>
    </rPh>
    <rPh sb="212" eb="214">
      <t>キサイ</t>
    </rPh>
    <rPh sb="214" eb="216">
      <t>ハッコウ</t>
    </rPh>
    <rPh sb="216" eb="217">
      <t>ワク</t>
    </rPh>
    <rPh sb="218" eb="220">
      <t>ジュンシュ</t>
    </rPh>
    <rPh sb="227" eb="229">
      <t>ショウライ</t>
    </rPh>
    <rPh sb="229" eb="231">
      <t>フタン</t>
    </rPh>
    <rPh sb="231" eb="233">
      <t>ヒリツ</t>
    </rPh>
    <rPh sb="234" eb="236">
      <t>ジッシツ</t>
    </rPh>
    <rPh sb="236" eb="238">
      <t>コウサイ</t>
    </rPh>
    <rPh sb="238" eb="240">
      <t>ヒリツ</t>
    </rPh>
    <rPh sb="241" eb="243">
      <t>テイゲン</t>
    </rPh>
    <rPh sb="244" eb="245">
      <t>ツト</t>
    </rPh>
    <phoneticPr fontId="5"/>
  </si>
  <si>
    <t xml:space="preserve">将来負担比率については退職手当負担見込額の減少，基準財政需要額算入見込額の増加などにより昨年度より0.4ポイント改善している一方，有形固定資産減価償却率については公共施設の老朽が進んでおり他団体平均より高くなっている。
今後，本庁舎建設事業など大型公共施設の着工や将来の公共施設の更新に係る地方債の発行額が増加することにより将来負担比率の上昇が見込まれ，地方債の償還財源，更新費用の財源を確保するため奄美市公共施設整備基金，奄美市減債基金，奄美市庁舎整備基金への積立を行っていくとともに各公共施設について点検・診断，長寿命化計画の策定をすすめ適正な施設管理に努める。
</t>
    <rPh sb="0" eb="2">
      <t>ショウライ</t>
    </rPh>
    <rPh sb="2" eb="4">
      <t>フタン</t>
    </rPh>
    <rPh sb="4" eb="6">
      <t>ヒリツ</t>
    </rPh>
    <rPh sb="11" eb="13">
      <t>タイショク</t>
    </rPh>
    <rPh sb="13" eb="15">
      <t>テアテ</t>
    </rPh>
    <rPh sb="15" eb="17">
      <t>フタン</t>
    </rPh>
    <rPh sb="17" eb="19">
      <t>ミコ</t>
    </rPh>
    <rPh sb="19" eb="20">
      <t>ガク</t>
    </rPh>
    <rPh sb="21" eb="23">
      <t>ゲンショウ</t>
    </rPh>
    <rPh sb="24" eb="26">
      <t>キジュン</t>
    </rPh>
    <rPh sb="26" eb="28">
      <t>ザイセイ</t>
    </rPh>
    <rPh sb="28" eb="30">
      <t>ジュヨウ</t>
    </rPh>
    <rPh sb="30" eb="31">
      <t>ガク</t>
    </rPh>
    <rPh sb="31" eb="33">
      <t>サンニュウ</t>
    </rPh>
    <rPh sb="33" eb="35">
      <t>ミコミ</t>
    </rPh>
    <rPh sb="35" eb="36">
      <t>ガク</t>
    </rPh>
    <rPh sb="37" eb="38">
      <t>ゾウ</t>
    </rPh>
    <rPh sb="38" eb="39">
      <t>カ</t>
    </rPh>
    <rPh sb="44" eb="47">
      <t>サクネンド</t>
    </rPh>
    <rPh sb="56" eb="58">
      <t>カイゼン</t>
    </rPh>
    <rPh sb="62" eb="64">
      <t>イッポウ</t>
    </rPh>
    <rPh sb="65" eb="67">
      <t>ユウケイ</t>
    </rPh>
    <rPh sb="67" eb="69">
      <t>コテイ</t>
    </rPh>
    <rPh sb="69" eb="71">
      <t>シサン</t>
    </rPh>
    <rPh sb="73" eb="75">
      <t>ショウキャク</t>
    </rPh>
    <rPh sb="113" eb="115">
      <t>ホンチョウ</t>
    </rPh>
    <rPh sb="115" eb="116">
      <t>シャ</t>
    </rPh>
    <rPh sb="116" eb="118">
      <t>ケンセツ</t>
    </rPh>
    <rPh sb="118" eb="120">
      <t>ジギョウ</t>
    </rPh>
    <rPh sb="122" eb="124">
      <t>オオガタ</t>
    </rPh>
    <rPh sb="124" eb="126">
      <t>コウキョウ</t>
    </rPh>
    <rPh sb="126" eb="128">
      <t>シセツ</t>
    </rPh>
    <rPh sb="129" eb="131">
      <t>チャッコウ</t>
    </rPh>
    <rPh sb="135" eb="137">
      <t>コウキョウ</t>
    </rPh>
    <rPh sb="137" eb="139">
      <t>シセツ</t>
    </rPh>
    <rPh sb="143" eb="144">
      <t>カカ</t>
    </rPh>
    <rPh sb="145" eb="147">
      <t>チホウ</t>
    </rPh>
    <rPh sb="147" eb="148">
      <t>サイ</t>
    </rPh>
    <rPh sb="149" eb="151">
      <t>ハッコウ</t>
    </rPh>
    <rPh sb="151" eb="152">
      <t>ガク</t>
    </rPh>
    <rPh sb="153" eb="154">
      <t>ゾウ</t>
    </rPh>
    <rPh sb="154" eb="155">
      <t>カ</t>
    </rPh>
    <rPh sb="162" eb="164">
      <t>ショウライ</t>
    </rPh>
    <rPh sb="164" eb="166">
      <t>フタン</t>
    </rPh>
    <rPh sb="166" eb="168">
      <t>ヒリツ</t>
    </rPh>
    <rPh sb="169" eb="171">
      <t>ジョウショウ</t>
    </rPh>
    <rPh sb="172" eb="174">
      <t>ミコ</t>
    </rPh>
    <rPh sb="177" eb="179">
      <t>チホウ</t>
    </rPh>
    <rPh sb="179" eb="180">
      <t>サイ</t>
    </rPh>
    <rPh sb="181" eb="183">
      <t>ショウカン</t>
    </rPh>
    <rPh sb="183" eb="185">
      <t>ザイゲン</t>
    </rPh>
    <rPh sb="186" eb="188">
      <t>コウシン</t>
    </rPh>
    <rPh sb="188" eb="190">
      <t>ヒヨウ</t>
    </rPh>
    <rPh sb="212" eb="214">
      <t>アマミ</t>
    </rPh>
    <rPh sb="214" eb="215">
      <t>シ</t>
    </rPh>
    <rPh sb="215" eb="217">
      <t>ゲンサイ</t>
    </rPh>
    <rPh sb="217" eb="219">
      <t>キキン</t>
    </rPh>
    <rPh sb="220" eb="222">
      <t>アマミ</t>
    </rPh>
    <rPh sb="222" eb="223">
      <t>シ</t>
    </rPh>
    <rPh sb="223" eb="225">
      <t>チョウシャ</t>
    </rPh>
    <rPh sb="225" eb="227">
      <t>セイビ</t>
    </rPh>
    <rPh sb="227" eb="22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</si>
</sst>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80149</c:v>
                </c:pt>
                <c:pt idx="1">
                  <c:v>57697</c:v>
                </c:pt>
                <c:pt idx="2">
                  <c:v>63727</c:v>
                </c:pt>
                <c:pt idx="3">
                  <c:v>66954</c:v>
                </c:pt>
                <c:pt idx="4">
                  <c:v>72656</c:v>
                </c:pt>
              </c:numCache>
            </c:numRef>
          </c:val>
          <c:smooth val="0"/>
          <c:extLst>
            <c:ext xmlns:c16="http://schemas.microsoft.com/office/drawing/2014/chart" uri="{C3380CC4-5D6E-409C-BE32-E72D297353CC}">
              <c16:uniqueId val="{00000000-A4EB-49B7-805D-C758EA3506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103768</c:v>
                </c:pt>
                <c:pt idx="1">
                  <c:v>87463</c:v>
                </c:pt>
                <c:pt idx="2">
                  <c:v>89478</c:v>
                </c:pt>
                <c:pt idx="3">
                  <c:v>88661</c:v>
                </c:pt>
                <c:pt idx="4">
                  <c:v>111168</c:v>
                </c:pt>
              </c:numCache>
            </c:numRef>
          </c:val>
          <c:smooth val="0"/>
          <c:extLst>
            <c:ext xmlns:c16="http://schemas.microsoft.com/office/drawing/2014/chart" uri="{C3380CC4-5D6E-409C-BE32-E72D297353CC}">
              <c16:uniqueId val="{00000001-A4EB-49B7-805D-C758EA3506DD}"/>
            </c:ext>
          </c:extLst>
        </c:ser>
        <c:dLbls>
          <c:showLegendKey val="0"/>
          <c:showVal val="0"/>
          <c:showCatName val="0"/>
          <c:showSerName val="0"/>
          <c:showPercent val="0"/>
          <c:showBubbleSize val="0"/>
        </c:dLbls>
        <c:marker val="1"/>
        <c:smooth val="0"/>
        <c:axId val="647569560"/>
        <c:axId val="647570344"/>
      </c:lineChart>
      <c:catAx>
        <c:axId val="647569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7570344"/>
        <c:crosses val="autoZero"/>
        <c:auto val="1"/>
        <c:lblAlgn val="ctr"/>
        <c:lblOffset val="100"/>
        <c:tickLblSkip val="1"/>
        <c:tickMarkSkip val="1"/>
        <c:noMultiLvlLbl val="0"/>
      </c:catAx>
      <c:valAx>
        <c:axId val="6475703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7569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7.08</c:v>
                </c:pt>
                <c:pt idx="1">
                  <c:v>5.31</c:v>
                </c:pt>
                <c:pt idx="2">
                  <c:v>6.22</c:v>
                </c:pt>
                <c:pt idx="3">
                  <c:v>5.46</c:v>
                </c:pt>
                <c:pt idx="4">
                  <c:v>4.95</c:v>
                </c:pt>
              </c:numCache>
            </c:numRef>
          </c:val>
          <c:extLst>
            <c:ext xmlns:c16="http://schemas.microsoft.com/office/drawing/2014/chart" uri="{C3380CC4-5D6E-409C-BE32-E72D297353CC}">
              <c16:uniqueId val="{00000000-4099-4916-8944-7599068F35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13.59</c:v>
                </c:pt>
                <c:pt idx="1">
                  <c:v>17.62</c:v>
                </c:pt>
                <c:pt idx="2">
                  <c:v>20.260000000000002</c:v>
                </c:pt>
                <c:pt idx="3">
                  <c:v>23.14</c:v>
                </c:pt>
                <c:pt idx="4">
                  <c:v>23.6</c:v>
                </c:pt>
              </c:numCache>
            </c:numRef>
          </c:val>
          <c:extLst>
            <c:ext xmlns:c16="http://schemas.microsoft.com/office/drawing/2014/chart" uri="{C3380CC4-5D6E-409C-BE32-E72D297353CC}">
              <c16:uniqueId val="{00000001-4099-4916-8944-7599068F35B1}"/>
            </c:ext>
          </c:extLst>
        </c:ser>
        <c:dLbls>
          <c:showLegendKey val="0"/>
          <c:showVal val="0"/>
          <c:showCatName val="0"/>
          <c:showSerName val="0"/>
          <c:showPercent val="0"/>
          <c:showBubbleSize val="0"/>
        </c:dLbls>
        <c:gapWidth val="250"/>
        <c:overlap val="100"/>
        <c:axId val="729030928"/>
        <c:axId val="729031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4.67</c:v>
                </c:pt>
                <c:pt idx="1">
                  <c:v>-0.86</c:v>
                </c:pt>
                <c:pt idx="2">
                  <c:v>0.94</c:v>
                </c:pt>
                <c:pt idx="3">
                  <c:v>-1.4</c:v>
                </c:pt>
                <c:pt idx="4">
                  <c:v>-3.07</c:v>
                </c:pt>
              </c:numCache>
            </c:numRef>
          </c:val>
          <c:smooth val="0"/>
          <c:extLst>
            <c:ext xmlns:c16="http://schemas.microsoft.com/office/drawing/2014/chart" uri="{C3380CC4-5D6E-409C-BE32-E72D297353CC}">
              <c16:uniqueId val="{00000002-4099-4916-8944-7599068F35B1}"/>
            </c:ext>
          </c:extLst>
        </c:ser>
        <c:dLbls>
          <c:showLegendKey val="0"/>
          <c:showVal val="0"/>
          <c:showCatName val="0"/>
          <c:showSerName val="0"/>
          <c:showPercent val="0"/>
          <c:showBubbleSize val="0"/>
        </c:dLbls>
        <c:marker val="1"/>
        <c:smooth val="0"/>
        <c:axId val="729030928"/>
        <c:axId val="729031320"/>
      </c:lineChart>
      <c:catAx>
        <c:axId val="72903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9031320"/>
        <c:crosses val="autoZero"/>
        <c:auto val="1"/>
        <c:lblAlgn val="ctr"/>
        <c:lblOffset val="100"/>
        <c:tickLblSkip val="1"/>
        <c:tickMarkSkip val="1"/>
        <c:noMultiLvlLbl val="0"/>
      </c:catAx>
      <c:valAx>
        <c:axId val="729031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903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F5A-47F3-B148-9AFA4CDABB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5A-47F3-B148-9AFA4CDABBE4}"/>
            </c:ext>
          </c:extLst>
        </c:ser>
        <c:ser>
          <c:idx val="2"/>
          <c:order val="2"/>
          <c:tx>
            <c:strRef>
              <c:f>データシート!$A$29</c:f>
              <c:strCache>
                <c:ptCount val="1"/>
                <c:pt idx="0">
                  <c:v>奄美市後期高齢者医療特別会計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8F5A-47F3-B148-9AFA4CDABBE4}"/>
            </c:ext>
          </c:extLst>
        </c:ser>
        <c:ser>
          <c:idx val="3"/>
          <c:order val="3"/>
          <c:tx>
            <c:strRef>
              <c:f>データシート!$A$30</c:f>
              <c:strCache>
                <c:ptCount val="1"/>
                <c:pt idx="0">
                  <c:v>奄美市交通災害共済特別会計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8F5A-47F3-B148-9AFA4CDABBE4}"/>
            </c:ext>
          </c:extLst>
        </c:ser>
        <c:ser>
          <c:idx val="4"/>
          <c:order val="4"/>
          <c:tx>
            <c:strRef>
              <c:f>データシート!$A$31</c:f>
              <c:strCache>
                <c:ptCount val="1"/>
                <c:pt idx="0">
                  <c:v>奄美市公共下水道事業特別会計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8F5A-47F3-B148-9AFA4CDABBE4}"/>
            </c:ext>
          </c:extLst>
        </c:ser>
        <c:ser>
          <c:idx val="5"/>
          <c:order val="5"/>
          <c:tx>
            <c:strRef>
              <c:f>データシート!$A$32</c:f>
              <c:strCache>
                <c:ptCount val="1"/>
                <c:pt idx="0">
                  <c:v>奄美市ふるさと創生人材育成資金特別会計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0.1</c:v>
                </c:pt>
                <c:pt idx="4">
                  <c:v>#N/A</c:v>
                </c:pt>
                <c:pt idx="5">
                  <c:v>7.0000000000000007E-2</c:v>
                </c:pt>
                <c:pt idx="6">
                  <c:v>#N/A</c:v>
                </c:pt>
                <c:pt idx="7">
                  <c:v>0.04</c:v>
                </c:pt>
                <c:pt idx="8">
                  <c:v>#N/A</c:v>
                </c:pt>
                <c:pt idx="9">
                  <c:v>0.06</c:v>
                </c:pt>
              </c:numCache>
            </c:numRef>
          </c:val>
          <c:extLst>
            <c:ext xmlns:c16="http://schemas.microsoft.com/office/drawing/2014/chart" uri="{C3380CC4-5D6E-409C-BE32-E72D297353CC}">
              <c16:uniqueId val="{00000005-8F5A-47F3-B148-9AFA4CDABBE4}"/>
            </c:ext>
          </c:extLst>
        </c:ser>
        <c:ser>
          <c:idx val="6"/>
          <c:order val="6"/>
          <c:tx>
            <c:strRef>
              <c:f>データシート!$A$33</c:f>
              <c:strCache>
                <c:ptCount val="1"/>
                <c:pt idx="0">
                  <c:v>奄美市介護保険事業特別会計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0.2</c:v>
                </c:pt>
                <c:pt idx="4">
                  <c:v>#N/A</c:v>
                </c:pt>
                <c:pt idx="5">
                  <c:v>0.37</c:v>
                </c:pt>
                <c:pt idx="6">
                  <c:v>#N/A</c:v>
                </c:pt>
                <c:pt idx="7">
                  <c:v>0.62</c:v>
                </c:pt>
                <c:pt idx="8">
                  <c:v>#N/A</c:v>
                </c:pt>
                <c:pt idx="9">
                  <c:v>0.67</c:v>
                </c:pt>
              </c:numCache>
            </c:numRef>
          </c:val>
          <c:extLst>
            <c:ext xmlns:c16="http://schemas.microsoft.com/office/drawing/2014/chart" uri="{C3380CC4-5D6E-409C-BE32-E72D297353CC}">
              <c16:uniqueId val="{00000006-8F5A-47F3-B148-9AFA4CDABB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7.07</c:v>
                </c:pt>
                <c:pt idx="2">
                  <c:v>#N/A</c:v>
                </c:pt>
                <c:pt idx="3">
                  <c:v>5.31</c:v>
                </c:pt>
                <c:pt idx="4">
                  <c:v>#N/A</c:v>
                </c:pt>
                <c:pt idx="5">
                  <c:v>6.21</c:v>
                </c:pt>
                <c:pt idx="6">
                  <c:v>#N/A</c:v>
                </c:pt>
                <c:pt idx="7">
                  <c:v>5.45</c:v>
                </c:pt>
                <c:pt idx="8">
                  <c:v>#N/A</c:v>
                </c:pt>
                <c:pt idx="9">
                  <c:v>4.9400000000000004</c:v>
                </c:pt>
              </c:numCache>
            </c:numRef>
          </c:val>
          <c:extLst>
            <c:ext xmlns:c16="http://schemas.microsoft.com/office/drawing/2014/chart" uri="{C3380CC4-5D6E-409C-BE32-E72D297353CC}">
              <c16:uniqueId val="{00000007-8F5A-47F3-B148-9AFA4CDABBE4}"/>
            </c:ext>
          </c:extLst>
        </c:ser>
        <c:ser>
          <c:idx val="8"/>
          <c:order val="8"/>
          <c:tx>
            <c:strRef>
              <c:f>データシート!$A$35</c:f>
              <c:strCache>
                <c:ptCount val="1"/>
                <c:pt idx="0">
                  <c:v>奄美市水道事業会計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12.06</c:v>
                </c:pt>
                <c:pt idx="2">
                  <c:v>#N/A</c:v>
                </c:pt>
                <c:pt idx="3">
                  <c:v>13.38</c:v>
                </c:pt>
                <c:pt idx="4">
                  <c:v>#N/A</c:v>
                </c:pt>
                <c:pt idx="5">
                  <c:v>14.18</c:v>
                </c:pt>
                <c:pt idx="6">
                  <c:v>#N/A</c:v>
                </c:pt>
                <c:pt idx="7">
                  <c:v>15.55</c:v>
                </c:pt>
                <c:pt idx="8">
                  <c:v>#N/A</c:v>
                </c:pt>
                <c:pt idx="9">
                  <c:v>15.42</c:v>
                </c:pt>
              </c:numCache>
            </c:numRef>
          </c:val>
          <c:extLst>
            <c:ext xmlns:c16="http://schemas.microsoft.com/office/drawing/2014/chart" uri="{C3380CC4-5D6E-409C-BE32-E72D297353CC}">
              <c16:uniqueId val="{00000008-8F5A-47F3-B148-9AFA4CDABBE4}"/>
            </c:ext>
          </c:extLst>
        </c:ser>
        <c:ser>
          <c:idx val="9"/>
          <c:order val="9"/>
          <c:tx>
            <c:strRef>
              <c:f>データシート!$A$36</c:f>
              <c:strCache>
                <c:ptCount val="1"/>
                <c:pt idx="0">
                  <c:v>奄美市国民健康保険事業特別会計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3.94</c:v>
                </c:pt>
                <c:pt idx="1">
                  <c:v>#N/A</c:v>
                </c:pt>
                <c:pt idx="2">
                  <c:v>4.71</c:v>
                </c:pt>
                <c:pt idx="3">
                  <c:v>#N/A</c:v>
                </c:pt>
                <c:pt idx="4">
                  <c:v>4.42</c:v>
                </c:pt>
                <c:pt idx="5">
                  <c:v>#N/A</c:v>
                </c:pt>
                <c:pt idx="6">
                  <c:v>3.35</c:v>
                </c:pt>
                <c:pt idx="7">
                  <c:v>#N/A</c:v>
                </c:pt>
                <c:pt idx="8">
                  <c:v>2.37</c:v>
                </c:pt>
                <c:pt idx="9">
                  <c:v>#N/A</c:v>
                </c:pt>
              </c:numCache>
            </c:numRef>
          </c:val>
          <c:extLst>
            <c:ext xmlns:c16="http://schemas.microsoft.com/office/drawing/2014/chart" uri="{C3380CC4-5D6E-409C-BE32-E72D297353CC}">
              <c16:uniqueId val="{00000009-8F5A-47F3-B148-9AFA4CDABBE4}"/>
            </c:ext>
          </c:extLst>
        </c:ser>
        <c:dLbls>
          <c:showLegendKey val="0"/>
          <c:showVal val="0"/>
          <c:showCatName val="0"/>
          <c:showSerName val="0"/>
          <c:showPercent val="0"/>
          <c:showBubbleSize val="0"/>
        </c:dLbls>
        <c:gapWidth val="150"/>
        <c:overlap val="100"/>
        <c:axId val="729032104"/>
        <c:axId val="729032496"/>
      </c:barChart>
      <c:catAx>
        <c:axId val="729032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9032496"/>
        <c:crosses val="autoZero"/>
        <c:auto val="1"/>
        <c:lblAlgn val="ctr"/>
        <c:lblOffset val="100"/>
        <c:tickLblSkip val="1"/>
        <c:tickMarkSkip val="1"/>
        <c:noMultiLvlLbl val="0"/>
      </c:catAx>
      <c:valAx>
        <c:axId val="72903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9032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3354</c:v>
                </c:pt>
                <c:pt idx="5">
                  <c:v>3475</c:v>
                </c:pt>
                <c:pt idx="8">
                  <c:v>3423</c:v>
                </c:pt>
                <c:pt idx="11">
                  <c:v>3439</c:v>
                </c:pt>
                <c:pt idx="14">
                  <c:v>3511</c:v>
                </c:pt>
              </c:numCache>
            </c:numRef>
          </c:val>
          <c:extLst>
            <c:ext xmlns:c16="http://schemas.microsoft.com/office/drawing/2014/chart" uri="{C3380CC4-5D6E-409C-BE32-E72D297353CC}">
              <c16:uniqueId val="{00000000-6115-407D-89E6-7962477CC6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3</c:v>
                </c:pt>
                <c:pt idx="6">
                  <c:v>3</c:v>
                </c:pt>
                <c:pt idx="9">
                  <c:v>2</c:v>
                </c:pt>
                <c:pt idx="12">
                  <c:v>1</c:v>
                </c:pt>
              </c:numCache>
            </c:numRef>
          </c:val>
          <c:extLst>
            <c:ext xmlns:c16="http://schemas.microsoft.com/office/drawing/2014/chart" uri="{C3380CC4-5D6E-409C-BE32-E72D297353CC}">
              <c16:uniqueId val="{00000001-6115-407D-89E6-7962477CC6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27</c:v>
                </c:pt>
                <c:pt idx="3">
                  <c:v>27</c:v>
                </c:pt>
                <c:pt idx="6">
                  <c:v>0</c:v>
                </c:pt>
                <c:pt idx="9">
                  <c:v>0</c:v>
                </c:pt>
                <c:pt idx="12">
                  <c:v>0</c:v>
                </c:pt>
              </c:numCache>
            </c:numRef>
          </c:val>
          <c:extLst>
            <c:ext xmlns:c16="http://schemas.microsoft.com/office/drawing/2014/chart" uri="{C3380CC4-5D6E-409C-BE32-E72D297353CC}">
              <c16:uniqueId val="{00000002-6115-407D-89E6-7962477CC6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94</c:v>
                </c:pt>
                <c:pt idx="3">
                  <c:v>95</c:v>
                </c:pt>
                <c:pt idx="6">
                  <c:v>78</c:v>
                </c:pt>
                <c:pt idx="9">
                  <c:v>83</c:v>
                </c:pt>
                <c:pt idx="12">
                  <c:v>74</c:v>
                </c:pt>
              </c:numCache>
            </c:numRef>
          </c:val>
          <c:extLst>
            <c:ext xmlns:c16="http://schemas.microsoft.com/office/drawing/2014/chart" uri="{C3380CC4-5D6E-409C-BE32-E72D297353CC}">
              <c16:uniqueId val="{00000003-6115-407D-89E6-7962477CC6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732</c:v>
                </c:pt>
                <c:pt idx="3">
                  <c:v>713</c:v>
                </c:pt>
                <c:pt idx="6">
                  <c:v>700</c:v>
                </c:pt>
                <c:pt idx="9">
                  <c:v>711</c:v>
                </c:pt>
                <c:pt idx="12">
                  <c:v>731</c:v>
                </c:pt>
              </c:numCache>
            </c:numRef>
          </c:val>
          <c:extLst>
            <c:ext xmlns:c16="http://schemas.microsoft.com/office/drawing/2014/chart" uri="{C3380CC4-5D6E-409C-BE32-E72D297353CC}">
              <c16:uniqueId val="{00000004-6115-407D-89E6-7962477CC6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15-407D-89E6-7962477CC6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15-407D-89E6-7962477CC6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3969</c:v>
                </c:pt>
                <c:pt idx="3">
                  <c:v>3892</c:v>
                </c:pt>
                <c:pt idx="6">
                  <c:v>3897</c:v>
                </c:pt>
                <c:pt idx="9">
                  <c:v>3914</c:v>
                </c:pt>
                <c:pt idx="12">
                  <c:v>3992</c:v>
                </c:pt>
              </c:numCache>
            </c:numRef>
          </c:val>
          <c:extLst>
            <c:ext xmlns:c16="http://schemas.microsoft.com/office/drawing/2014/chart" uri="{C3380CC4-5D6E-409C-BE32-E72D297353CC}">
              <c16:uniqueId val="{00000007-6115-407D-89E6-7962477CC6AE}"/>
            </c:ext>
          </c:extLst>
        </c:ser>
        <c:dLbls>
          <c:showLegendKey val="0"/>
          <c:showVal val="0"/>
          <c:showCatName val="0"/>
          <c:showSerName val="0"/>
          <c:showPercent val="0"/>
          <c:showBubbleSize val="0"/>
        </c:dLbls>
        <c:gapWidth val="100"/>
        <c:overlap val="100"/>
        <c:axId val="729030536"/>
        <c:axId val="729030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1469</c:v>
                </c:pt>
                <c:pt idx="2">
                  <c:v>#N/A</c:v>
                </c:pt>
                <c:pt idx="3">
                  <c:v>#N/A</c:v>
                </c:pt>
                <c:pt idx="4">
                  <c:v>1255</c:v>
                </c:pt>
                <c:pt idx="5">
                  <c:v>#N/A</c:v>
                </c:pt>
                <c:pt idx="6">
                  <c:v>#N/A</c:v>
                </c:pt>
                <c:pt idx="7">
                  <c:v>1255</c:v>
                </c:pt>
                <c:pt idx="8">
                  <c:v>#N/A</c:v>
                </c:pt>
                <c:pt idx="9">
                  <c:v>#N/A</c:v>
                </c:pt>
                <c:pt idx="10">
                  <c:v>1271</c:v>
                </c:pt>
                <c:pt idx="11">
                  <c:v>#N/A</c:v>
                </c:pt>
                <c:pt idx="12">
                  <c:v>#N/A</c:v>
                </c:pt>
                <c:pt idx="13">
                  <c:v>1287</c:v>
                </c:pt>
                <c:pt idx="14">
                  <c:v>#N/A</c:v>
                </c:pt>
              </c:numCache>
            </c:numRef>
          </c:val>
          <c:smooth val="0"/>
          <c:extLst>
            <c:ext xmlns:c16="http://schemas.microsoft.com/office/drawing/2014/chart" uri="{C3380CC4-5D6E-409C-BE32-E72D297353CC}">
              <c16:uniqueId val="{00000008-6115-407D-89E6-7962477CC6AE}"/>
            </c:ext>
          </c:extLst>
        </c:ser>
        <c:dLbls>
          <c:showLegendKey val="0"/>
          <c:showVal val="0"/>
          <c:showCatName val="0"/>
          <c:showSerName val="0"/>
          <c:showPercent val="0"/>
          <c:showBubbleSize val="0"/>
        </c:dLbls>
        <c:marker val="1"/>
        <c:smooth val="0"/>
        <c:axId val="729030536"/>
        <c:axId val="729030144"/>
      </c:lineChart>
      <c:catAx>
        <c:axId val="729030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9030144"/>
        <c:crosses val="autoZero"/>
        <c:auto val="1"/>
        <c:lblAlgn val="ctr"/>
        <c:lblOffset val="100"/>
        <c:tickLblSkip val="1"/>
        <c:tickMarkSkip val="1"/>
        <c:noMultiLvlLbl val="0"/>
      </c:catAx>
      <c:valAx>
        <c:axId val="72903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9030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33291</c:v>
                </c:pt>
                <c:pt idx="5">
                  <c:v>33248</c:v>
                </c:pt>
                <c:pt idx="8">
                  <c:v>33659</c:v>
                </c:pt>
                <c:pt idx="11">
                  <c:v>31989</c:v>
                </c:pt>
                <c:pt idx="14">
                  <c:v>32847</c:v>
                </c:pt>
              </c:numCache>
            </c:numRef>
          </c:val>
          <c:extLst>
            <c:ext xmlns:c16="http://schemas.microsoft.com/office/drawing/2014/chart" uri="{C3380CC4-5D6E-409C-BE32-E72D297353CC}">
              <c16:uniqueId val="{00000000-2937-40DA-AD65-E40DBD02CC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1870</c:v>
                </c:pt>
                <c:pt idx="5">
                  <c:v>1697</c:v>
                </c:pt>
                <c:pt idx="8">
                  <c:v>1509</c:v>
                </c:pt>
                <c:pt idx="11">
                  <c:v>1424</c:v>
                </c:pt>
                <c:pt idx="14">
                  <c:v>1592</c:v>
                </c:pt>
              </c:numCache>
            </c:numRef>
          </c:val>
          <c:extLst>
            <c:ext xmlns:c16="http://schemas.microsoft.com/office/drawing/2014/chart" uri="{C3380CC4-5D6E-409C-BE32-E72D297353CC}">
              <c16:uniqueId val="{00000001-2937-40DA-AD65-E40DBD02CC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6407</c:v>
                </c:pt>
                <c:pt idx="5">
                  <c:v>7728</c:v>
                </c:pt>
                <c:pt idx="8">
                  <c:v>9337</c:v>
                </c:pt>
                <c:pt idx="11">
                  <c:v>10798</c:v>
                </c:pt>
                <c:pt idx="14">
                  <c:v>11367</c:v>
                </c:pt>
              </c:numCache>
            </c:numRef>
          </c:val>
          <c:extLst>
            <c:ext xmlns:c16="http://schemas.microsoft.com/office/drawing/2014/chart" uri="{C3380CC4-5D6E-409C-BE32-E72D297353CC}">
              <c16:uniqueId val="{00000002-2937-40DA-AD65-E40DBD02CC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3-2937-40DA-AD65-E40DBD02CC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37-40DA-AD65-E40DBD02CC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44</c:v>
                </c:pt>
                <c:pt idx="3">
                  <c:v>44</c:v>
                </c:pt>
                <c:pt idx="6">
                  <c:v>96</c:v>
                </c:pt>
                <c:pt idx="9">
                  <c:v>472</c:v>
                </c:pt>
                <c:pt idx="12">
                  <c:v>284</c:v>
                </c:pt>
              </c:numCache>
            </c:numRef>
          </c:val>
          <c:extLst>
            <c:ext xmlns:c16="http://schemas.microsoft.com/office/drawing/2014/chart" uri="{C3380CC4-5D6E-409C-BE32-E72D297353CC}">
              <c16:uniqueId val="{00000005-2937-40DA-AD65-E40DBD02CC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4546</c:v>
                </c:pt>
                <c:pt idx="3">
                  <c:v>4112</c:v>
                </c:pt>
                <c:pt idx="6">
                  <c:v>3716</c:v>
                </c:pt>
                <c:pt idx="9">
                  <c:v>3704</c:v>
                </c:pt>
                <c:pt idx="12">
                  <c:v>3482</c:v>
                </c:pt>
              </c:numCache>
            </c:numRef>
          </c:val>
          <c:extLst>
            <c:ext xmlns:c16="http://schemas.microsoft.com/office/drawing/2014/chart" uri="{C3380CC4-5D6E-409C-BE32-E72D297353CC}">
              <c16:uniqueId val="{00000006-2937-40DA-AD65-E40DBD02CC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663</c:v>
                </c:pt>
                <c:pt idx="3">
                  <c:v>533</c:v>
                </c:pt>
                <c:pt idx="6">
                  <c:v>464</c:v>
                </c:pt>
                <c:pt idx="9">
                  <c:v>406</c:v>
                </c:pt>
                <c:pt idx="12">
                  <c:v>329</c:v>
                </c:pt>
              </c:numCache>
            </c:numRef>
          </c:val>
          <c:extLst>
            <c:ext xmlns:c16="http://schemas.microsoft.com/office/drawing/2014/chart" uri="{C3380CC4-5D6E-409C-BE32-E72D297353CC}">
              <c16:uniqueId val="{00000007-2937-40DA-AD65-E40DBD02CC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9114</c:v>
                </c:pt>
                <c:pt idx="3">
                  <c:v>8879</c:v>
                </c:pt>
                <c:pt idx="6">
                  <c:v>8726</c:v>
                </c:pt>
                <c:pt idx="9">
                  <c:v>9088</c:v>
                </c:pt>
                <c:pt idx="12">
                  <c:v>9340</c:v>
                </c:pt>
              </c:numCache>
            </c:numRef>
          </c:val>
          <c:extLst>
            <c:ext xmlns:c16="http://schemas.microsoft.com/office/drawing/2014/chart" uri="{C3380CC4-5D6E-409C-BE32-E72D297353CC}">
              <c16:uniqueId val="{00000008-2937-40DA-AD65-E40DBD02CC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30</c:v>
                </c:pt>
                <c:pt idx="3">
                  <c:v>3</c:v>
                </c:pt>
                <c:pt idx="6">
                  <c:v>0</c:v>
                </c:pt>
                <c:pt idx="9">
                  <c:v>0</c:v>
                </c:pt>
                <c:pt idx="12">
                  <c:v>0</c:v>
                </c:pt>
              </c:numCache>
            </c:numRef>
          </c:val>
          <c:extLst>
            <c:ext xmlns:c16="http://schemas.microsoft.com/office/drawing/2014/chart" uri="{C3380CC4-5D6E-409C-BE32-E72D297353CC}">
              <c16:uniqueId val="{00000009-2937-40DA-AD65-E40DBD02CC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37351</c:v>
                </c:pt>
                <c:pt idx="3">
                  <c:v>37112</c:v>
                </c:pt>
                <c:pt idx="6">
                  <c:v>37197</c:v>
                </c:pt>
                <c:pt idx="9">
                  <c:v>37701</c:v>
                </c:pt>
                <c:pt idx="12">
                  <c:v>39379</c:v>
                </c:pt>
              </c:numCache>
            </c:numRef>
          </c:val>
          <c:extLst>
            <c:ext xmlns:c16="http://schemas.microsoft.com/office/drawing/2014/chart" uri="{C3380CC4-5D6E-409C-BE32-E72D297353CC}">
              <c16:uniqueId val="{0000000A-2937-40DA-AD65-E40DBD02CC40}"/>
            </c:ext>
          </c:extLst>
        </c:ser>
        <c:dLbls>
          <c:showLegendKey val="0"/>
          <c:showVal val="0"/>
          <c:showCatName val="0"/>
          <c:showSerName val="0"/>
          <c:showPercent val="0"/>
          <c:showBubbleSize val="0"/>
        </c:dLbls>
        <c:gapWidth val="100"/>
        <c:overlap val="100"/>
        <c:axId val="729029752"/>
        <c:axId val="729033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10179</c:v>
                </c:pt>
                <c:pt idx="2">
                  <c:v>#N/A</c:v>
                </c:pt>
                <c:pt idx="3">
                  <c:v>#N/A</c:v>
                </c:pt>
                <c:pt idx="4">
                  <c:v>8011</c:v>
                </c:pt>
                <c:pt idx="5">
                  <c:v>#N/A</c:v>
                </c:pt>
                <c:pt idx="6">
                  <c:v>#N/A</c:v>
                </c:pt>
                <c:pt idx="7">
                  <c:v>5694</c:v>
                </c:pt>
                <c:pt idx="8">
                  <c:v>#N/A</c:v>
                </c:pt>
                <c:pt idx="9">
                  <c:v>#N/A</c:v>
                </c:pt>
                <c:pt idx="10">
                  <c:v>7160</c:v>
                </c:pt>
                <c:pt idx="11">
                  <c:v>#N/A</c:v>
                </c:pt>
                <c:pt idx="12">
                  <c:v>#N/A</c:v>
                </c:pt>
                <c:pt idx="13">
                  <c:v>7007</c:v>
                </c:pt>
                <c:pt idx="14">
                  <c:v>#N/A</c:v>
                </c:pt>
              </c:numCache>
            </c:numRef>
          </c:val>
          <c:smooth val="0"/>
          <c:extLst>
            <c:ext xmlns:c16="http://schemas.microsoft.com/office/drawing/2014/chart" uri="{C3380CC4-5D6E-409C-BE32-E72D297353CC}">
              <c16:uniqueId val="{0000000B-2937-40DA-AD65-E40DBD02CC40}"/>
            </c:ext>
          </c:extLst>
        </c:ser>
        <c:dLbls>
          <c:showLegendKey val="0"/>
          <c:showVal val="0"/>
          <c:showCatName val="0"/>
          <c:showSerName val="0"/>
          <c:showPercent val="0"/>
          <c:showBubbleSize val="0"/>
        </c:dLbls>
        <c:marker val="1"/>
        <c:smooth val="0"/>
        <c:axId val="729029752"/>
        <c:axId val="729033280"/>
      </c:lineChart>
      <c:catAx>
        <c:axId val="729029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9033280"/>
        <c:crosses val="autoZero"/>
        <c:auto val="1"/>
        <c:lblAlgn val="ctr"/>
        <c:lblOffset val="100"/>
        <c:tickLblSkip val="1"/>
        <c:tickMarkSkip val="1"/>
        <c:noMultiLvlLbl val="0"/>
      </c:catAx>
      <c:valAx>
        <c:axId val="72903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9029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79E-2"/>
          <c:w val="0.89122665696781667"/>
          <c:h val="0.858624906082541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3475</c:v>
                </c:pt>
                <c:pt idx="1">
                  <c:v>3928</c:v>
                </c:pt>
                <c:pt idx="2">
                  <c:v>3975</c:v>
                </c:pt>
              </c:numCache>
            </c:numRef>
          </c:val>
          <c:extLst>
            <c:ext xmlns:c16="http://schemas.microsoft.com/office/drawing/2014/chart" uri="{C3380CC4-5D6E-409C-BE32-E72D297353CC}">
              <c16:uniqueId val="{00000000-E046-4CC2-8103-A185CC05F7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686</c:v>
                </c:pt>
                <c:pt idx="1">
                  <c:v>1027</c:v>
                </c:pt>
                <c:pt idx="2">
                  <c:v>1128</c:v>
                </c:pt>
              </c:numCache>
            </c:numRef>
          </c:val>
          <c:extLst>
            <c:ext xmlns:c16="http://schemas.microsoft.com/office/drawing/2014/chart" uri="{C3380CC4-5D6E-409C-BE32-E72D297353CC}">
              <c16:uniqueId val="{00000001-E046-4CC2-8103-A185CC05F7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7703</c:v>
                </c:pt>
                <c:pt idx="1">
                  <c:v>8575</c:v>
                </c:pt>
                <c:pt idx="2">
                  <c:v>9173</c:v>
                </c:pt>
              </c:numCache>
            </c:numRef>
          </c:val>
          <c:extLst>
            <c:ext xmlns:c16="http://schemas.microsoft.com/office/drawing/2014/chart" uri="{C3380CC4-5D6E-409C-BE32-E72D297353CC}">
              <c16:uniqueId val="{00000002-E046-4CC2-8103-A185CC05F762}"/>
            </c:ext>
          </c:extLst>
        </c:ser>
        <c:dLbls>
          <c:showLegendKey val="0"/>
          <c:showVal val="0"/>
          <c:showCatName val="0"/>
          <c:showSerName val="0"/>
          <c:showPercent val="0"/>
          <c:showBubbleSize val="0"/>
        </c:dLbls>
        <c:gapWidth val="120"/>
        <c:overlap val="100"/>
        <c:axId val="729034456"/>
        <c:axId val="729034848"/>
      </c:barChart>
      <c:catAx>
        <c:axId val="729034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29034848"/>
        <c:crosses val="autoZero"/>
        <c:auto val="1"/>
        <c:lblAlgn val="ctr"/>
        <c:lblOffset val="100"/>
        <c:tickLblSkip val="1"/>
        <c:tickMarkSkip val="1"/>
        <c:noMultiLvlLbl val="0"/>
      </c:catAx>
      <c:valAx>
        <c:axId val="729034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29034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{C83F58E0-8076-4DDD-B64F-8C3035092E36}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AE2-46D2-82ED-4B9CDAF1CB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{D637B2DB-E587-414D-A663-02667DABAF0B}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E2-46D2-82ED-4B9CDAF1CB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{D487B9BF-2B9A-46EF-8C50-EC2E54673B2A}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E2-46D2-82ED-4B9CDAF1CB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{6860233B-CA97-4962-BBCB-1753480ACAA2}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E2-46D2-82ED-4B9CDAF1CB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{7CDA0B12-F5B3-4078-AC11-1929C7830794}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E2-46D2-82ED-4B9CDAF1CBE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{563B883F-3635-4214-8622-1A3061F6976C}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AE2-46D2-82ED-4B9CDAF1CBE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{6F9A5646-12C9-49AC-BF62-1EF0F8BAEA33}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AE2-46D2-82ED-4B9CDAF1CBE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{A39ECB83-F622-4E48-BD31-E1EDFFC57BC7}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AE2-46D2-82ED-4B9CDAF1CBE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{0A3D5052-02D3-4A7E-9233-9DAF0077568A}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AE2-46D2-82ED-4B9CDAF1CB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c:v>
                </c:pt>
                <c:pt idx="32">
                  <c:v>65.2</c:v>
                </c:pt>
              </c:numCache>
            </c:numRef>
          </c:xVal>
          <c:yVal>
            <c:numRef>
              <c:f>公会計指標分析・財政指標組合せ分析表!$BP$51:$DC$51</c:f>
              <c:numCache>
                <c:formatCode>#,##0.0;"▲ "#,##0.0</c:formatCode>
                <c:ptCount val="40"/>
                <c:pt idx="24">
                  <c:v>51.9</c:v>
                </c:pt>
                <c:pt idx="32">
                  <c:v>51.5</c:v>
                </c:pt>
              </c:numCache>
            </c:numRef>
          </c:yVal>
          <c:smooth val="0"/>
          <c:extLst>
            <c:ext xmlns:c16="http://schemas.microsoft.com/office/drawing/2014/chart" uri="{C3380CC4-5D6E-409C-BE32-E72D297353CC}">
              <c16:uniqueId val="{00000009-CAE2-46D2-82ED-4B9CDAF1CB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{349AF6A1-9DAF-4E63-80F0-B9F3AB55BE87}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AE2-46D2-82ED-4B9CDAF1CB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{E348DD9C-7D45-4920-9408-8A3A3D96DE2C}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E2-46D2-82ED-4B9CDAF1CB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{673E355C-249A-469B-8617-3DA92506C58E}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E2-46D2-82ED-4B9CDAF1CB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{9F73B713-AA46-44F9-B9F2-FAD42A3A99E3}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E2-46D2-82ED-4B9CDAF1CB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{07C84747-C949-4CBD-9B1E-C1B5BFC0CE97}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E2-46D2-82ED-4B9CDAF1CBE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{EBA68E92-F4CB-433A-8B14-40B9DCAFDFC0}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AE2-46D2-82ED-4B9CDAF1CBE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{50C7C95F-0BB0-4F58-A2E6-58C52C29256B}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AE2-46D2-82ED-4B9CDAF1CBE7}"/>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{6D82850A-9CF8-4517-90FF-5DCF7928856B}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AE2-46D2-82ED-4B9CDAF1CBE7}"/>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{F6C4930E-512D-4F2A-B059-84E6A0CBDADC}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AE2-46D2-82ED-4B9CDAF1CB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58.8</c:v>
                </c:pt>
                <c:pt idx="32">
                  <c:v>58.8</c:v>
                </c:pt>
              </c:numCache>
            </c:numRef>
          </c:xVal>
          <c:yVal>
            <c:numRef>
              <c:f>公会計指標分析・財政指標組合せ分析表!$BP$55:$DC$55</c:f>
              <c:numCache>
                <c:formatCode>#,##0.0;"▲ "#,##0.0</c:formatCode>
                <c:ptCount val="40"/>
                <c:pt idx="24">
                  <c:v>36.6</c:v>
                </c:pt>
                <c:pt idx="32">
                  <c:v>37.700000000000003</c:v>
                </c:pt>
              </c:numCache>
            </c:numRef>
          </c:yVal>
          <c:smooth val="0"/>
          <c:extLst>
            <c:ext xmlns:c16="http://schemas.microsoft.com/office/drawing/2014/chart" uri="{C3380CC4-5D6E-409C-BE32-E72D297353CC}">
              <c16:uniqueId val="{00000013-CAE2-46D2-82ED-4B9CDAF1CBE7}"/>
            </c:ext>
          </c:extLst>
        </c:ser>
        <c:dLbls>
          <c:showLegendKey val="0"/>
          <c:showVal val="1"/>
          <c:showCatName val="0"/>
          <c:showSerName val="0"/>
          <c:showPercent val="0"/>
          <c:showBubbleSize val="0"/>
        </c:dLbls>
        <c:axId val="729033672"/>
        <c:axId val="729035632"/>
      </c:scatterChart>
      <c:valAx>
        <c:axId val="729033672"/>
        <c:scaling>
          <c:orientation val="minMax"/>
          <c:max val="65.8"/>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035632"/>
        <c:crosses val="autoZero"/>
        <c:crossBetween val="midCat"/>
      </c:valAx>
      <c:valAx>
        <c:axId val="729035632"/>
        <c:scaling>
          <c:orientation val="minMax"/>
          <c:max val="55"/>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033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{CA7237E6-E0F4-41F2-87EA-FF51F73CC91B}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6D3-448F-B703-011B16D412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{8D5AA3CA-7BC9-4698-A52F-7E5B7CA40570}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D3-448F-B703-011B16D412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{B51BE4EB-10DF-4E63-8767-64628C86F539}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D3-448F-B703-011B16D412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{68235042-A24A-4DA1-855F-0163B89E6587}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D3-448F-B703-011B16D412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{ED37590C-03BC-4AD3-90A5-A2B354987AF2}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D3-448F-B703-011B16D4125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{4C3493E1-8EC2-44A8-A4FC-F72AF056CC63}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6D3-448F-B703-011B16D41255}"/>
                </c:ext>
              </c:extLst>
            </c:dLbl>
            <c:dLbl>
              <c:idx val="16"/>
              <c:layout>
                <c:manualLayout>
                  <c:x val="-3.6684985503450687E-2"/>
                  <c:y val="-4.9376261638583829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{CA32FE68-8368-4CEE-BA8D-F0EBB7C7F95F}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6D3-448F-B703-011B16D4125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{C94DCE4D-BBA3-485D-BC94-37080C1EF633}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6D3-448F-B703-011B16D4125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{99E5CAD6-EE28-47E0-898E-2A77DEA8B5DF}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6D3-448F-B703-011B16D412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10.3</c:v>
                </c:pt>
                <c:pt idx="16">
                  <c:v>9.5</c:v>
                </c:pt>
                <c:pt idx="24">
                  <c:v>9</c:v>
                </c:pt>
                <c:pt idx="32">
                  <c:v>9.1999999999999993</c:v>
                </c:pt>
              </c:numCache>
            </c:numRef>
          </c:xVal>
          <c:yVal>
            <c:numRef>
              <c:f>公会計指標分析・財政指標組合せ分析表!$BP$73:$DC$73</c:f>
              <c:numCache>
                <c:formatCode>#,##0.0;"▲ "#,##0.0</c:formatCode>
                <c:ptCount val="40"/>
                <c:pt idx="0">
                  <c:v>73.2</c:v>
                </c:pt>
                <c:pt idx="8">
                  <c:v>57.8</c:v>
                </c:pt>
                <c:pt idx="16">
                  <c:v>40.700000000000003</c:v>
                </c:pt>
                <c:pt idx="24">
                  <c:v>51.9</c:v>
                </c:pt>
                <c:pt idx="32">
                  <c:v>51.5</c:v>
                </c:pt>
              </c:numCache>
            </c:numRef>
          </c:yVal>
          <c:smooth val="0"/>
          <c:extLst>
            <c:ext xmlns:c16="http://schemas.microsoft.com/office/drawing/2014/chart" uri="{C3380CC4-5D6E-409C-BE32-E72D297353CC}">
              <c16:uniqueId val="{00000009-56D3-448F-B703-011B16D412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{A11DCFEF-80BD-4AF9-AA5C-837F6307ED1E}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6D3-448F-B703-011B16D412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{4CC52E01-5027-4735-B1C8-325382F4EF56}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D3-448F-B703-011B16D412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{2604D689-CE1C-49EE-95DB-3DE2EA1A7755}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D3-448F-B703-011B16D412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{9970BD19-486D-401E-A197-03AEB9EAA550}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D3-448F-B703-011B16D412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{3E392303-53B3-4726-B918-A43AE14EC01A}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D3-448F-B703-011B16D4125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{4CD4CCA8-31FB-461B-A6D2-DFD9BD5A5497}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6D3-448F-B703-011B16D41255}"/>
                </c:ext>
              </c:extLst>
            </c:dLbl>
            <c:dLbl>
              <c:idx val="16"/>
              <c:layout>
                <c:manualLayout>
                  <c:x val="-2.6710997734770616E-2"/>
                  <c:y val="-7.545703253700399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{4424AC3F-DABF-4A45-9D77-606D27F186BA}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6D3-448F-B703-011B16D4125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{8F52FE84-107C-4B88-A25F-C7761AE51CC5}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6D3-448F-B703-011B16D4125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{D2DF75F6-F867-4C92-87AE-33C6414057F7}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6D3-448F-B703-011B16D412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13.2</c:v>
                </c:pt>
                <c:pt idx="8">
                  <c:v>12.6</c:v>
                </c:pt>
                <c:pt idx="16">
                  <c:v>9.6</c:v>
                </c:pt>
                <c:pt idx="24">
                  <c:v>9.1999999999999993</c:v>
                </c:pt>
                <c:pt idx="32">
                  <c:v>8.9</c:v>
                </c:pt>
              </c:numCache>
            </c:numRef>
          </c:xVal>
          <c:yVal>
            <c:numRef>
              <c:f>公会計指標分析・財政指標組合せ分析表!$BP$77:$DC$77</c:f>
              <c:numCache>
                <c:formatCode>#,##0.0;"▲ "#,##0.0</c:formatCode>
                <c:ptCount val="40"/>
                <c:pt idx="0">
                  <c:v>76.599999999999994</c:v>
                </c:pt>
                <c:pt idx="8">
                  <c:v>60.9</c:v>
                </c:pt>
                <c:pt idx="16">
                  <c:v>41.5</c:v>
                </c:pt>
                <c:pt idx="24">
                  <c:v>36.6</c:v>
                </c:pt>
                <c:pt idx="32">
                  <c:v>37.700000000000003</c:v>
                </c:pt>
              </c:numCache>
            </c:numRef>
          </c:yVal>
          <c:smooth val="0"/>
          <c:extLst>
            <c:ext xmlns:c16="http://schemas.microsoft.com/office/drawing/2014/chart" uri="{C3380CC4-5D6E-409C-BE32-E72D297353CC}">
              <c16:uniqueId val="{00000013-56D3-448F-B703-011B16D41255}"/>
            </c:ext>
          </c:extLst>
        </c:ser>
        <c:dLbls>
          <c:showLegendKey val="0"/>
          <c:showVal val="1"/>
          <c:showCatName val="0"/>
          <c:showSerName val="0"/>
          <c:showPercent val="0"/>
          <c:showBubbleSize val="0"/>
        </c:dLbls>
        <c:axId val="729036416"/>
        <c:axId val="518120512"/>
      </c:scatterChart>
      <c:valAx>
        <c:axId val="729036416"/>
        <c:scaling>
          <c:orientation val="minMax"/>
          <c:max val="13.6"/>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8120512"/>
        <c:crosses val="autoZero"/>
        <c:crossBetween val="midCat"/>
      </c:valAx>
      <c:valAx>
        <c:axId val="518120512"/>
        <c:scaling>
          <c:orientation val="minMax"/>
          <c:max val="8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0364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実質公債費比率（分子）の主な増加要因には，前年度決算と比べて，元利償還金の額が</a:t>
          </a:r>
          <a:r>
            <a:rPr kumimoji="1" lang="en-US" altLang="ja-JP" sz="1100">
              <a:latin typeface="ＭＳ Ｐゴシック" panose="020B0600070205080204" pitchFamily="50" charset="-128"/>
              <a:ea typeface="ＭＳ Ｐゴシック" panose="020B0600070205080204" pitchFamily="50" charset="-128"/>
            </a:rPr>
            <a:t>78,662</a:t>
          </a:r>
          <a:r>
            <a:rPr kumimoji="1" lang="ja-JP" altLang="en-US" sz="1100">
              <a:latin typeface="ＭＳ Ｐゴシック" panose="020B0600070205080204" pitchFamily="50" charset="-128"/>
              <a:ea typeface="ＭＳ Ｐゴシック" panose="020B0600070205080204" pitchFamily="50" charset="-128"/>
            </a:rPr>
            <a:t>千円，公営企業債の元利償還金に対する繰入金が</a:t>
          </a:r>
          <a:r>
            <a:rPr kumimoji="1" lang="en-US" altLang="ja-JP" sz="1100">
              <a:latin typeface="ＭＳ Ｐゴシック" panose="020B0600070205080204" pitchFamily="50" charset="-128"/>
              <a:ea typeface="ＭＳ Ｐゴシック" panose="020B0600070205080204" pitchFamily="50" charset="-128"/>
            </a:rPr>
            <a:t>20,074</a:t>
          </a:r>
          <a:r>
            <a:rPr kumimoji="1" lang="ja-JP" altLang="en-US" sz="1100">
              <a:latin typeface="ＭＳ Ｐゴシック" panose="020B0600070205080204" pitchFamily="50" charset="-128"/>
              <a:ea typeface="ＭＳ Ｐゴシック" panose="020B0600070205080204" pitchFamily="50" charset="-128"/>
            </a:rPr>
            <a:t>千円それぞれ増え，元利償還金等（Ａ）総計が</a:t>
          </a:r>
          <a:r>
            <a:rPr kumimoji="1" lang="en-US" altLang="ja-JP" sz="1100">
              <a:latin typeface="ＭＳ Ｐゴシック" panose="020B0600070205080204" pitchFamily="50" charset="-128"/>
              <a:ea typeface="ＭＳ Ｐゴシック" panose="020B0600070205080204" pitchFamily="50" charset="-128"/>
            </a:rPr>
            <a:t>88,935</a:t>
          </a:r>
          <a:r>
            <a:rPr kumimoji="1" lang="ja-JP" altLang="en-US" sz="1100">
              <a:latin typeface="ＭＳ Ｐゴシック" panose="020B0600070205080204" pitchFamily="50" charset="-128"/>
              <a:ea typeface="ＭＳ Ｐゴシック" panose="020B0600070205080204" pitchFamily="50" charset="-128"/>
            </a:rPr>
            <a:t>千円増額となったことが挙げられる。</a:t>
          </a:r>
        </a:p>
        <a:p>
          <a:r>
            <a:rPr kumimoji="1" lang="ja-JP" altLang="en-US" sz="1100">
              <a:latin typeface="ＭＳ Ｐゴシック" panose="020B0600070205080204" pitchFamily="50" charset="-128"/>
              <a:ea typeface="ＭＳ Ｐゴシック" panose="020B0600070205080204" pitchFamily="50" charset="-128"/>
            </a:rPr>
            <a:t>　今後とも，公債費による財政負担の度合いを高めないよう努める。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将来負担比率（分子）の主な減少要因には，前年度決算に比べて，地方債の現在高が</a:t>
          </a:r>
          <a:r>
            <a:rPr kumimoji="1" lang="en-US" altLang="ja-JP" sz="1100">
              <a:latin typeface="ＭＳ Ｐゴシック" panose="020B0600070205080204" pitchFamily="50" charset="-128"/>
              <a:ea typeface="ＭＳ Ｐゴシック" panose="020B0600070205080204" pitchFamily="50" charset="-128"/>
            </a:rPr>
            <a:t>1,677,924</a:t>
          </a:r>
          <a:r>
            <a:rPr kumimoji="1" lang="ja-JP" altLang="en-US" sz="1100">
              <a:latin typeface="ＭＳ Ｐゴシック" panose="020B0600070205080204" pitchFamily="50" charset="-128"/>
              <a:ea typeface="ＭＳ Ｐゴシック" panose="020B0600070205080204" pitchFamily="50" charset="-128"/>
            </a:rPr>
            <a:t>千円，公営企業債等繰入見込額が</a:t>
          </a:r>
          <a:r>
            <a:rPr kumimoji="1" lang="en-US" altLang="ja-JP" sz="1100">
              <a:latin typeface="ＭＳ Ｐゴシック" panose="020B0600070205080204" pitchFamily="50" charset="-128"/>
              <a:ea typeface="ＭＳ Ｐゴシック" panose="020B0600070205080204" pitchFamily="50" charset="-128"/>
            </a:rPr>
            <a:t>251,785</a:t>
          </a:r>
          <a:r>
            <a:rPr kumimoji="1" lang="ja-JP" altLang="en-US" sz="1100">
              <a:latin typeface="ＭＳ Ｐゴシック" panose="020B0600070205080204" pitchFamily="50" charset="-128"/>
              <a:ea typeface="ＭＳ Ｐゴシック" panose="020B0600070205080204" pitchFamily="50" charset="-128"/>
            </a:rPr>
            <a:t>千円増えたことなどにより，将来負担額（</a:t>
          </a:r>
          <a:r>
            <a:rPr kumimoji="1" lang="en-US" altLang="ja-JP" sz="1100">
              <a:latin typeface="ＭＳ Ｐゴシック" panose="020B0600070205080204" pitchFamily="50" charset="-128"/>
              <a:ea typeface="ＭＳ Ｐゴシック" panose="020B0600070205080204" pitchFamily="50" charset="-128"/>
            </a:rPr>
            <a:t>A</a:t>
          </a:r>
          <a:r>
            <a:rPr kumimoji="1" lang="ja-JP" altLang="en-US" sz="1100">
              <a:latin typeface="ＭＳ Ｐゴシック" panose="020B0600070205080204" pitchFamily="50" charset="-128"/>
              <a:ea typeface="ＭＳ Ｐゴシック" panose="020B0600070205080204" pitchFamily="50" charset="-128"/>
            </a:rPr>
            <a:t>）総計が</a:t>
          </a:r>
          <a:r>
            <a:rPr kumimoji="1" lang="en-US" altLang="ja-JP" sz="1100">
              <a:latin typeface="ＭＳ Ｐゴシック" panose="020B0600070205080204" pitchFamily="50" charset="-128"/>
              <a:ea typeface="ＭＳ Ｐゴシック" panose="020B0600070205080204" pitchFamily="50" charset="-128"/>
            </a:rPr>
            <a:t>1,444,775</a:t>
          </a:r>
          <a:r>
            <a:rPr kumimoji="1" lang="ja-JP" altLang="en-US" sz="1100">
              <a:latin typeface="ＭＳ Ｐゴシック" panose="020B0600070205080204" pitchFamily="50" charset="-128"/>
              <a:ea typeface="ＭＳ Ｐゴシック" panose="020B0600070205080204" pitchFamily="50" charset="-128"/>
            </a:rPr>
            <a:t>千円増額となったが，一方で，充当可能基金が</a:t>
          </a:r>
          <a:r>
            <a:rPr kumimoji="1" lang="en-US" altLang="ja-JP" sz="1100">
              <a:latin typeface="ＭＳ Ｐゴシック" panose="020B0600070205080204" pitchFamily="50" charset="-128"/>
              <a:ea typeface="ＭＳ Ｐゴシック" panose="020B0600070205080204" pitchFamily="50" charset="-128"/>
            </a:rPr>
            <a:t>568,488</a:t>
          </a:r>
          <a:r>
            <a:rPr kumimoji="1" lang="ja-JP" altLang="en-US" sz="1100">
              <a:latin typeface="ＭＳ Ｐゴシック" panose="020B0600070205080204" pitchFamily="50" charset="-128"/>
              <a:ea typeface="ＭＳ Ｐゴシック" panose="020B0600070205080204" pitchFamily="50" charset="-128"/>
            </a:rPr>
            <a:t>千円，基準財政需要額算入見込額が</a:t>
          </a:r>
          <a:r>
            <a:rPr kumimoji="1" lang="en-US" altLang="ja-JP" sz="1100">
              <a:latin typeface="ＭＳ Ｐゴシック" panose="020B0600070205080204" pitchFamily="50" charset="-128"/>
              <a:ea typeface="ＭＳ Ｐゴシック" panose="020B0600070205080204" pitchFamily="50" charset="-128"/>
            </a:rPr>
            <a:t>858,056</a:t>
          </a:r>
          <a:r>
            <a:rPr kumimoji="1" lang="ja-JP" altLang="en-US" sz="1100">
              <a:latin typeface="ＭＳ Ｐゴシック" panose="020B0600070205080204" pitchFamily="50" charset="-128"/>
              <a:ea typeface="ＭＳ Ｐゴシック" panose="020B0600070205080204" pitchFamily="50" charset="-128"/>
            </a:rPr>
            <a:t>千円増えたことなどにより，充当可能財源等（</a:t>
          </a:r>
          <a:r>
            <a:rPr kumimoji="1" lang="en-US" altLang="ja-JP" sz="1100">
              <a:latin typeface="ＭＳ Ｐゴシック" panose="020B0600070205080204" pitchFamily="50" charset="-128"/>
              <a:ea typeface="ＭＳ Ｐゴシック" panose="020B0600070205080204" pitchFamily="50" charset="-128"/>
            </a:rPr>
            <a:t>B</a:t>
          </a:r>
          <a:r>
            <a:rPr kumimoji="1" lang="ja-JP" altLang="en-US" sz="1100">
              <a:latin typeface="ＭＳ Ｐゴシック" panose="020B0600070205080204" pitchFamily="50" charset="-128"/>
              <a:ea typeface="ＭＳ Ｐゴシック" panose="020B0600070205080204" pitchFamily="50" charset="-128"/>
            </a:rPr>
            <a:t>）総計が</a:t>
          </a:r>
          <a:r>
            <a:rPr kumimoji="1" lang="en-US" altLang="ja-JP" sz="1100">
              <a:latin typeface="ＭＳ Ｐゴシック" panose="020B0600070205080204" pitchFamily="50" charset="-128"/>
              <a:ea typeface="ＭＳ Ｐゴシック" panose="020B0600070205080204" pitchFamily="50" charset="-128"/>
            </a:rPr>
            <a:t>1,595,192</a:t>
          </a:r>
          <a:r>
            <a:rPr kumimoji="1" lang="ja-JP" altLang="en-US" sz="1100">
              <a:latin typeface="ＭＳ Ｐゴシック" panose="020B0600070205080204" pitchFamily="50" charset="-128"/>
              <a:ea typeface="ＭＳ Ｐゴシック" panose="020B0600070205080204" pitchFamily="50" charset="-128"/>
            </a:rPr>
            <a:t>千円増額したことが挙げられる。</a:t>
          </a:r>
        </a:p>
        <a:p>
          <a:r>
            <a:rPr kumimoji="1" lang="ja-JP" altLang="en-US" sz="1100">
              <a:latin typeface="ＭＳ Ｐゴシック" panose="020B0600070205080204" pitchFamily="50" charset="-128"/>
              <a:ea typeface="ＭＳ Ｐゴシック" panose="020B0600070205080204" pitchFamily="50" charset="-128"/>
            </a:rPr>
            <a:t>　今後とも，公債費など義務的経費の削減を中心とする行財政改革を推進し，財政の健全化に努める。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鹿児島県奄美市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・基金全体の残高が前年度決算より増えた理由は，財政調整基金，減債基金及びその他特定目的基金のいずれの基金も，積み立て額が繰り入れ額を上回っており，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745,261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千円増えた。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・基金全体の方針として，基金の目的に沿った事業の財源として必要な額を繰り入れるとともに，引き続き，基金積み立てを図っていく方針である。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・庁舎整備基金は，奄美市庁舎の計画的な整備に必要な資金を積み立てるために設置された基金である。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・合併まちづくり基金は，旧名瀬市，旧住用村及び旧笠利町の合併に伴う住民の一体感の醸成並びに個性ある地域・集落の活性化及び均衡ある発展に資するために設置された基金である。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・地域振興基金は，奄美市の地域振興に要する経費に充てるために設置された基金である。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・庁舎整備基金残高が前年度決算より増えた理由は，平成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年度の庁舎整備事業の財源及びその地方債償還分として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76,673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千円繰り入れたが，後年度の庁舎整備事業の財源及びその地方債償還分として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200,062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千円を積み立てたため。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・地域振興基金残高が前年度決算より減った理由は，配当金など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28,565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千円を積み立てたが，地方創生関連事業及び世界自然遺産登録推進事業などの財源として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328,260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千円繰り入れたため。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・庁舎整備基金においては，引き続き，庁舎整備事業の財源及びその地方債償還分を確保するために積み立てるとともに，必要に応じて庁舎整備基金から繰り入れる予定である。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・地域振興基金においては，地方創生を推進する期間（平成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年度末まで）の地方創生関連経費などの財源として繰り入れを見込むとともに，その財源確保のための積み立てを図る方針である。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・財政調整基金残高が前年度決算より増えた理由は，平成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年度中の台風や大雨被災による災害復旧等で，財政調整基金繰入額が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425,956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千円生じたが，前年度決算剰余金等を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472,621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千円積み立てたため。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・地方交付税の激変緩和期間後の一本算定に備えるとともに，災害対応等の財源を確保するため，引き続き，財政調整基金への積み立てを図る方針である。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・減債基金残高が前年度決算より増えた理由は，庁舎整備事業等に係る地方債償還のために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28,220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千円を繰り入れたが，平田浄水場整備事業，名瀬・住用地区給食センター建設等に係る地方債償還財源分を確保するために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129,391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千円積み立てたため。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・当面の間，大規模なハード事業（名瀬・住用地区給食センター建設，市民交流センター建設事業等）が見込まれることから，引き続き，地方債償還財源を確保するために積み立てを図る方針である。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43,770
43,654
308.27
34,723,588
33,746,072
833,180
16,845,062
39,379,898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本市では公共施設の老朽化が進んでおり有形固定資産原価償却率は他団体より高い水準にある。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今後，将来の更新費用について財源を確保するため奄美市公共施設整備基金への積立を行っていくとともに各公共施設について点検・診断，長寿命化計画の策定をすすめ適正な施設管理に努める。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64" name="直線コネクタ 63"/>
        <xdr:cNvCxnSpPr/>
      </xdr:nvCxnSpPr>
      <xdr:spPr>
        <a:xfrm flipV="1">
          <a:off x="4760595" y="5420783"/>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5"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6" name="直線コネクタ 65"/>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67" name="有形固定資産減価償却率最大値テキスト"/>
        <xdr:cNvSpPr txBox="1"/>
      </xdr:nvSpPr>
      <xdr:spPr>
        <a:xfrm>
          <a:off x="48133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68" name="直線コネクタ 67"/>
        <xdr:cNvCxnSpPr/>
      </xdr:nvCxnSpPr>
      <xdr:spPr>
        <a:xfrm>
          <a:off x="4673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69"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0" name="フローチャート: 判断 69"/>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1" name="フローチャート: 判断 70"/>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72" name="フローチャート: 判断 71"/>
        <xdr:cNvSpPr/>
      </xdr:nvSpPr>
      <xdr:spPr>
        <a:xfrm>
          <a:off x="3238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8" name="楕円 77"/>
        <xdr:cNvSpPr/>
      </xdr:nvSpPr>
      <xdr:spPr>
        <a:xfrm>
          <a:off x="47117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73889</xdr:rowOff>
    </xdr:from>
    <xdr:ext cx="405111" cy="259045"/>
    <xdr:sp macro="" textlink="">
      <xdr:nvSpPr>
        <xdr:cNvPr id="79" name="有形固定資産減価償却率該当値テキスト"/>
        <xdr:cNvSpPr txBox="1"/>
      </xdr:nvSpPr>
      <xdr:spPr>
        <a:xfrm>
          <a:off x="4813300" y="564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94192</xdr:rowOff>
    </xdr:from>
    <xdr:to>
      <xdr:col>19</xdr:col>
      <xdr:colOff>187325</xdr:colOff>
      <xdr:row>30</xdr:row>
      <xdr:rowOff>24342</xdr:rowOff>
    </xdr:to>
    <xdr:sp macro="" textlink="">
      <xdr:nvSpPr>
        <xdr:cNvPr id="80" name="楕円 79"/>
        <xdr:cNvSpPr/>
      </xdr:nvSpPr>
      <xdr:spPr>
        <a:xfrm>
          <a:off x="4000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101812</xdr:rowOff>
    </xdr:from>
    <xdr:to>
      <xdr:col>23</xdr:col>
      <xdr:colOff>85725</xdr:colOff>
      <xdr:row>29</xdr:row>
      <xdr:rowOff>144992</xdr:rowOff>
    </xdr:to>
    <xdr:cxnSp macro="">
      <xdr:nvCxnSpPr>
        <xdr:cNvPr id="81" name="直線コネクタ 80"/>
        <xdr:cNvCxnSpPr/>
      </xdr:nvCxnSpPr>
      <xdr:spPr>
        <a:xfrm flipV="1">
          <a:off x="4051300" y="584538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82"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142892</xdr:rowOff>
    </xdr:from>
    <xdr:ext cx="405111" cy="259045"/>
    <xdr:sp macro="" textlink="">
      <xdr:nvSpPr>
        <xdr:cNvPr id="83" name="n_2aveValue有形固定資産減価償却率"/>
        <xdr:cNvSpPr txBox="1"/>
      </xdr:nvSpPr>
      <xdr:spPr>
        <a:xfrm>
          <a:off x="3086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40869</xdr:rowOff>
    </xdr:from>
    <xdr:ext cx="405111" cy="259045"/>
    <xdr:sp macro="" textlink="">
      <xdr:nvSpPr>
        <xdr:cNvPr id="84" name="n_1mainValue有形固定資産減価償却率"/>
        <xdr:cNvSpPr txBox="1"/>
      </xdr:nvSpPr>
      <xdr:spPr>
        <a:xfrm>
          <a:off x="38360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債務償還可能年数については本庁舎建設事業，</a:t>
          </a:r>
          <a:r>
            <a:rPr kumimoji="1" lang="ja-JP" altLang="ja-JP" sz="1100">
              <a:solidFill>
                <a:schemeClr val="dk1"/>
              </a:solidFill>
              <a:effectLst/>
              <a:latin typeface="+mn-lt"/>
              <a:ea typeface="+mn-ea"/>
              <a:cs typeface="+mn-cs"/>
            </a:rPr>
            <a:t>名瀬・住用地区給食センター建設事業</a:t>
          </a:r>
          <a:r>
            <a:rPr kumimoji="1" lang="ja-JP" altLang="en-US" sz="1100">
              <a:solidFill>
                <a:schemeClr val="dk1"/>
              </a:solidFill>
              <a:effectLst/>
              <a:latin typeface="+mn-lt"/>
              <a:ea typeface="+mn-ea"/>
              <a:cs typeface="+mn-cs"/>
            </a:rPr>
            <a:t>等の大型事業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に伴う地方債発行による地方債残高の増加もあり，</a:t>
          </a:r>
          <a:r>
            <a:rPr kumimoji="1" lang="ja-JP" altLang="en-US" sz="1100">
              <a:latin typeface="ＭＳ Ｐゴシック" panose="020B0600070205080204" pitchFamily="50" charset="-128"/>
              <a:ea typeface="ＭＳ Ｐゴシック" panose="020B0600070205080204" pitchFamily="50" charset="-128"/>
            </a:rPr>
            <a:t>他団体平均を上回っている状況である。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「奄美市財政計画」による地方債発行枠（</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億円）を堅持し債務償還可能年数の縮減に努める。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13" name="直線コネクタ 112"/>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4"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5" name="直線コネクタ 114"/>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16"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17" name="直線コネクタ 116"/>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132591</xdr:rowOff>
    </xdr:from>
    <xdr:ext cx="340478" cy="259045"/>
    <xdr:sp macro="" textlink="">
      <xdr:nvSpPr>
        <xdr:cNvPr id="118" name="債務償還可能年数平均値テキスト"/>
        <xdr:cNvSpPr txBox="1"/>
      </xdr:nvSpPr>
      <xdr:spPr>
        <a:xfrm>
          <a:off x="14846300" y="5876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19" name="フローチャート: 判断 118"/>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125" name="楕円 124"/>
        <xdr:cNvSpPr/>
      </xdr:nvSpPr>
      <xdr:spPr>
        <a:xfrm>
          <a:off x="1474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153052</xdr:rowOff>
    </xdr:from>
    <xdr:ext cx="340478" cy="259045"/>
    <xdr:sp macro="" textlink="">
      <xdr:nvSpPr>
        <xdr:cNvPr id="126" name="債務償還可能年数該当値テキスト"/>
        <xdr:cNvSpPr txBox="1"/>
      </xdr:nvSpPr>
      <xdr:spPr>
        <a:xfrm>
          <a:off x="14846300" y="5725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43,770
43,654
308.27
34,723,588
33,746,072
833,180
16,845,062
39,379,898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1" name="【道路】&#10;有形固定資産減価償却率平均値テキスト"/>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70" name="楕円 69"/>
        <xdr:cNvSpPr/>
      </xdr:nvSpPr>
      <xdr:spPr>
        <a:xfrm>
          <a:off x="4584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126382</xdr:rowOff>
    </xdr:from>
    <xdr:ext cx="405111" cy="259045"/>
    <xdr:sp macro="" textlink="">
      <xdr:nvSpPr>
        <xdr:cNvPr id="71" name="【道路】&#10;有形固定資産減価償却率該当値テキスト"/>
        <xdr:cNvSpPr txBox="1"/>
      </xdr:nvSpPr>
      <xdr:spPr>
        <a:xfrm>
          <a:off x="4673600"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2" name="楕円 71"/>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154305</xdr:rowOff>
    </xdr:from>
    <xdr:to>
      <xdr:col>24</xdr:col>
      <xdr:colOff>63500</xdr:colOff>
      <xdr:row>38</xdr:row>
      <xdr:rowOff>7620</xdr:rowOff>
    </xdr:to>
    <xdr:cxnSp macro="">
      <xdr:nvCxnSpPr>
        <xdr:cNvPr id="73" name="直線コネクタ 72"/>
        <xdr:cNvCxnSpPr/>
      </xdr:nvCxnSpPr>
      <xdr:spPr>
        <a:xfrm flipV="1">
          <a:off x="3797300" y="64979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74"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5"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76" name="n_1main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0" name="直線コネクタ 99"/>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1"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2" name="直線コネクタ 101"/>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3"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4" name="直線コネクタ 103"/>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43552</xdr:rowOff>
    </xdr:from>
    <xdr:ext cx="534377" cy="259045"/>
    <xdr:sp macro="" textlink="">
      <xdr:nvSpPr>
        <xdr:cNvPr id="105" name="【道路】&#10;一人当たり延長平均値テキスト"/>
        <xdr:cNvSpPr txBox="1"/>
      </xdr:nvSpPr>
      <xdr:spPr>
        <a:xfrm>
          <a:off x="10515600" y="67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6" name="フローチャート: 判断 105"/>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07" name="フローチャート: 判断 106"/>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08" name="フローチャート: 判断 107"/>
        <xdr:cNvSpPr/>
      </xdr:nvSpPr>
      <xdr:spPr>
        <a:xfrm>
          <a:off x="8699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110649</xdr:rowOff>
    </xdr:from>
    <xdr:to>
      <xdr:col>55</xdr:col>
      <xdr:colOff>50800</xdr:colOff>
      <xdr:row>41</xdr:row>
      <xdr:rowOff>40799</xdr:rowOff>
    </xdr:to>
    <xdr:sp macro="" textlink="">
      <xdr:nvSpPr>
        <xdr:cNvPr id="114" name="楕円 113"/>
        <xdr:cNvSpPr/>
      </xdr:nvSpPr>
      <xdr:spPr>
        <a:xfrm>
          <a:off x="10426700" y="69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25576</xdr:rowOff>
    </xdr:from>
    <xdr:ext cx="534377" cy="259045"/>
    <xdr:sp macro="" textlink="">
      <xdr:nvSpPr>
        <xdr:cNvPr id="115" name="【道路】&#10;一人当たり延長該当値テキスト"/>
        <xdr:cNvSpPr txBox="1"/>
      </xdr:nvSpPr>
      <xdr:spPr>
        <a:xfrm>
          <a:off x="10515600" y="68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113030</xdr:rowOff>
    </xdr:from>
    <xdr:to>
      <xdr:col>50</xdr:col>
      <xdr:colOff>165100</xdr:colOff>
      <xdr:row>41</xdr:row>
      <xdr:rowOff>43180</xdr:rowOff>
    </xdr:to>
    <xdr:sp macro="" textlink="">
      <xdr:nvSpPr>
        <xdr:cNvPr id="116" name="楕円 115"/>
        <xdr:cNvSpPr/>
      </xdr:nvSpPr>
      <xdr:spPr>
        <a:xfrm>
          <a:off x="9588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161449</xdr:rowOff>
    </xdr:from>
    <xdr:to>
      <xdr:col>55</xdr:col>
      <xdr:colOff>0</xdr:colOff>
      <xdr:row>40</xdr:row>
      <xdr:rowOff>163830</xdr:rowOff>
    </xdr:to>
    <xdr:cxnSp macro="">
      <xdr:nvCxnSpPr>
        <xdr:cNvPr id="117" name="直線コネクタ 116"/>
        <xdr:cNvCxnSpPr/>
      </xdr:nvCxnSpPr>
      <xdr:spPr>
        <a:xfrm flipV="1">
          <a:off x="9639300" y="7019449"/>
          <a:ext cx="8382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152423</xdr:rowOff>
    </xdr:from>
    <xdr:ext cx="534377" cy="259045"/>
    <xdr:sp macro="" textlink="">
      <xdr:nvSpPr>
        <xdr:cNvPr id="118" name="n_1aveValue【道路】&#10;一人当たり延長"/>
        <xdr:cNvSpPr txBox="1"/>
      </xdr:nvSpPr>
      <xdr:spPr>
        <a:xfrm>
          <a:off x="93594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20559</xdr:rowOff>
    </xdr:from>
    <xdr:ext cx="534377" cy="259045"/>
    <xdr:sp macro="" textlink="">
      <xdr:nvSpPr>
        <xdr:cNvPr id="119" name="n_2aveValue【道路】&#10;一人当たり延長"/>
        <xdr:cNvSpPr txBox="1"/>
      </xdr:nvSpPr>
      <xdr:spPr>
        <a:xfrm>
          <a:off x="8483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34307</xdr:rowOff>
    </xdr:from>
    <xdr:ext cx="534377" cy="259045"/>
    <xdr:sp macro="" textlink="">
      <xdr:nvSpPr>
        <xdr:cNvPr id="120" name="n_1mainValue【道路】&#10;一人当たり延長"/>
        <xdr:cNvSpPr txBox="1"/>
      </xdr:nvSpPr>
      <xdr:spPr>
        <a:xfrm>
          <a:off x="9359411" y="706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3" name="直線コネクタ 142"/>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44" name="【橋りょう・トンネル】&#10;有形固定資産減価償却率最小値テキスト"/>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45" name="直線コネクタ 144"/>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46"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47" name="直線コネクタ 14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131081</xdr:rowOff>
    </xdr:from>
    <xdr:ext cx="405111" cy="259045"/>
    <xdr:sp macro="" textlink="">
      <xdr:nvSpPr>
        <xdr:cNvPr id="148" name="【橋りょう・トンネル】&#10;有形固定資産減価償却率平均値テキスト"/>
        <xdr:cNvSpPr txBox="1"/>
      </xdr:nvSpPr>
      <xdr:spPr>
        <a:xfrm>
          <a:off x="4673600" y="10075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49" name="フローチャート: 判断 148"/>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0" name="フローチャート: 判断 149"/>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1" name="フローチャート: 判断 150"/>
        <xdr:cNvSpPr/>
      </xdr:nvSpPr>
      <xdr:spPr>
        <a:xfrm>
          <a:off x="2857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8636</xdr:rowOff>
    </xdr:from>
    <xdr:to>
      <xdr:col>24</xdr:col>
      <xdr:colOff>114300</xdr:colOff>
      <xdr:row>57</xdr:row>
      <xdr:rowOff>110236</xdr:rowOff>
    </xdr:to>
    <xdr:sp macro="" textlink="">
      <xdr:nvSpPr>
        <xdr:cNvPr id="157" name="楕円 156"/>
        <xdr:cNvSpPr/>
      </xdr:nvSpPr>
      <xdr:spPr>
        <a:xfrm>
          <a:off x="45847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31513</xdr:rowOff>
    </xdr:from>
    <xdr:ext cx="405111" cy="259045"/>
    <xdr:sp macro="" textlink="">
      <xdr:nvSpPr>
        <xdr:cNvPr id="158" name="【橋りょう・トンネル】&#10;有形固定資産減価償却率該当値テキスト"/>
        <xdr:cNvSpPr txBox="1"/>
      </xdr:nvSpPr>
      <xdr:spPr>
        <a:xfrm>
          <a:off x="4673600" y="963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17780</xdr:rowOff>
    </xdr:from>
    <xdr:to>
      <xdr:col>20</xdr:col>
      <xdr:colOff>38100</xdr:colOff>
      <xdr:row>57</xdr:row>
      <xdr:rowOff>119380</xdr:rowOff>
    </xdr:to>
    <xdr:sp macro="" textlink="">
      <xdr:nvSpPr>
        <xdr:cNvPr id="159" name="楕円 158"/>
        <xdr:cNvSpPr/>
      </xdr:nvSpPr>
      <xdr:spPr>
        <a:xfrm>
          <a:off x="3746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59436</xdr:rowOff>
    </xdr:from>
    <xdr:to>
      <xdr:col>24</xdr:col>
      <xdr:colOff>63500</xdr:colOff>
      <xdr:row>57</xdr:row>
      <xdr:rowOff>68580</xdr:rowOff>
    </xdr:to>
    <xdr:cxnSp macro="">
      <xdr:nvCxnSpPr>
        <xdr:cNvPr id="160" name="直線コネクタ 159"/>
        <xdr:cNvCxnSpPr/>
      </xdr:nvCxnSpPr>
      <xdr:spPr>
        <a:xfrm flipV="1">
          <a:off x="3797300" y="983208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73931</xdr:rowOff>
    </xdr:from>
    <xdr:ext cx="405111" cy="259045"/>
    <xdr:sp macro="" textlink="">
      <xdr:nvSpPr>
        <xdr:cNvPr id="161" name="n_1aveValue【橋りょう・トンネル】&#10;有形固定資産減価償却率"/>
        <xdr:cNvSpPr txBox="1"/>
      </xdr:nvSpPr>
      <xdr:spPr>
        <a:xfrm>
          <a:off x="3582044"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149623</xdr:rowOff>
    </xdr:from>
    <xdr:ext cx="405111" cy="259045"/>
    <xdr:sp macro="" textlink="">
      <xdr:nvSpPr>
        <xdr:cNvPr id="162" name="n_2aveValue【橋りょう・トンネル】&#10;有形固定資産減価償却率"/>
        <xdr:cNvSpPr txBox="1"/>
      </xdr:nvSpPr>
      <xdr:spPr>
        <a:xfrm>
          <a:off x="27057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135907</xdr:rowOff>
    </xdr:from>
    <xdr:ext cx="405111" cy="259045"/>
    <xdr:sp macro="" textlink="">
      <xdr:nvSpPr>
        <xdr:cNvPr id="163" name="n_1mainValue【橋りょう・トンネル】&#10;有形固定資産減価償却率"/>
        <xdr:cNvSpPr txBox="1"/>
      </xdr:nvSpPr>
      <xdr:spPr>
        <a:xfrm>
          <a:off x="3582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87" name="直線コネクタ 186"/>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88"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89" name="直線コネクタ 188"/>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0"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191" name="直線コネクタ 190"/>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153630</xdr:rowOff>
    </xdr:from>
    <xdr:ext cx="599010" cy="259045"/>
    <xdr:sp macro="" textlink="">
      <xdr:nvSpPr>
        <xdr:cNvPr id="192" name="【橋りょう・トンネル】&#10;一人当たり有形固定資産（償却資産）額平均値テキスト"/>
        <xdr:cNvSpPr txBox="1"/>
      </xdr:nvSpPr>
      <xdr:spPr>
        <a:xfrm>
          <a:off x="10515600" y="10440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193" name="フローチャート: 判断 192"/>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194" name="フローチャート: 判断 193"/>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195" name="フローチャート: 判断 194"/>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78405</xdr:rowOff>
    </xdr:from>
    <xdr:to>
      <xdr:col>55</xdr:col>
      <xdr:colOff>50800</xdr:colOff>
      <xdr:row>61</xdr:row>
      <xdr:rowOff>8555</xdr:rowOff>
    </xdr:to>
    <xdr:sp macro="" textlink="">
      <xdr:nvSpPr>
        <xdr:cNvPr id="201" name="楕円 200"/>
        <xdr:cNvSpPr/>
      </xdr:nvSpPr>
      <xdr:spPr>
        <a:xfrm>
          <a:off x="10426700" y="103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101282</xdr:rowOff>
    </xdr:from>
    <xdr:ext cx="599010" cy="259045"/>
    <xdr:sp macro="" textlink="">
      <xdr:nvSpPr>
        <xdr:cNvPr id="202" name="【橋りょう・トンネル】&#10;一人当たり有形固定資産（償却資産）額該当値テキスト"/>
        <xdr:cNvSpPr txBox="1"/>
      </xdr:nvSpPr>
      <xdr:spPr>
        <a:xfrm>
          <a:off x="10515600" y="1021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85268</xdr:rowOff>
    </xdr:from>
    <xdr:to>
      <xdr:col>50</xdr:col>
      <xdr:colOff>165100</xdr:colOff>
      <xdr:row>61</xdr:row>
      <xdr:rowOff>15418</xdr:rowOff>
    </xdr:to>
    <xdr:sp macro="" textlink="">
      <xdr:nvSpPr>
        <xdr:cNvPr id="203" name="楕円 202"/>
        <xdr:cNvSpPr/>
      </xdr:nvSpPr>
      <xdr:spPr>
        <a:xfrm>
          <a:off x="9588500" y="1037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129205</xdr:rowOff>
    </xdr:from>
    <xdr:to>
      <xdr:col>55</xdr:col>
      <xdr:colOff>0</xdr:colOff>
      <xdr:row>60</xdr:row>
      <xdr:rowOff>136068</xdr:rowOff>
    </xdr:to>
    <xdr:cxnSp macro="">
      <xdr:nvCxnSpPr>
        <xdr:cNvPr id="204" name="直線コネクタ 203"/>
        <xdr:cNvCxnSpPr/>
      </xdr:nvCxnSpPr>
      <xdr:spPr>
        <a:xfrm flipV="1">
          <a:off x="9639300" y="10416205"/>
          <a:ext cx="838200" cy="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147035</xdr:rowOff>
    </xdr:from>
    <xdr:ext cx="599010" cy="259045"/>
    <xdr:sp macro="" textlink="">
      <xdr:nvSpPr>
        <xdr:cNvPr id="205" name="n_1aveValue【橋りょう・トンネル】&#10;一人当たり有形固定資産（償却資産）額"/>
        <xdr:cNvSpPr txBox="1"/>
      </xdr:nvSpPr>
      <xdr:spPr>
        <a:xfrm>
          <a:off x="9327095" y="106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18742</xdr:rowOff>
    </xdr:from>
    <xdr:ext cx="599010" cy="259045"/>
    <xdr:sp macro="" textlink="">
      <xdr:nvSpPr>
        <xdr:cNvPr id="206" name="n_2aveValue【橋りょう・トンネル】&#10;一人当たり有形固定資産（償却資産）額"/>
        <xdr:cNvSpPr txBox="1"/>
      </xdr:nvSpPr>
      <xdr:spPr>
        <a:xfrm>
          <a:off x="8450795" y="103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31945</xdr:rowOff>
    </xdr:from>
    <xdr:ext cx="599010" cy="259045"/>
    <xdr:sp macro="" textlink="">
      <xdr:nvSpPr>
        <xdr:cNvPr id="207" name="n_1mainValue【橋りょう・トンネル】&#10;一人当たり有形固定資産（償却資産）額"/>
        <xdr:cNvSpPr txBox="1"/>
      </xdr:nvSpPr>
      <xdr:spPr>
        <a:xfrm>
          <a:off x="9327095" y="1014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32" name="直線コネクタ 231"/>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33"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34" name="直線コネクタ 233"/>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35" name="【公営住宅】&#10;有形固定資産減価償却率最大値テキスト"/>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36" name="直線コネクタ 235"/>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154322</xdr:rowOff>
    </xdr:from>
    <xdr:ext cx="405111" cy="259045"/>
    <xdr:sp macro="" textlink="">
      <xdr:nvSpPr>
        <xdr:cNvPr id="237" name="【公営住宅】&#10;有形固定資産減価償却率平均値テキスト"/>
        <xdr:cNvSpPr txBox="1"/>
      </xdr:nvSpPr>
      <xdr:spPr>
        <a:xfrm>
          <a:off x="4673600" y="1387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38" name="フローチャート: 判断 237"/>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39" name="フローチャート: 判断 238"/>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40" name="フローチャート: 判断 239"/>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25400</xdr:rowOff>
    </xdr:from>
    <xdr:to>
      <xdr:col>24</xdr:col>
      <xdr:colOff>114300</xdr:colOff>
      <xdr:row>80</xdr:row>
      <xdr:rowOff>127000</xdr:rowOff>
    </xdr:to>
    <xdr:sp macro="" textlink="">
      <xdr:nvSpPr>
        <xdr:cNvPr id="246" name="楕円 245"/>
        <xdr:cNvSpPr/>
      </xdr:nvSpPr>
      <xdr:spPr>
        <a:xfrm>
          <a:off x="4584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48277</xdr:rowOff>
    </xdr:from>
    <xdr:ext cx="405111" cy="259045"/>
    <xdr:sp macro="" textlink="">
      <xdr:nvSpPr>
        <xdr:cNvPr id="247" name="【公営住宅】&#10;有形固定資産減価償却率該当値テキスト"/>
        <xdr:cNvSpPr txBox="1"/>
      </xdr:nvSpPr>
      <xdr:spPr>
        <a:xfrm>
          <a:off x="4673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63500</xdr:rowOff>
    </xdr:from>
    <xdr:to>
      <xdr:col>20</xdr:col>
      <xdr:colOff>38100</xdr:colOff>
      <xdr:row>80</xdr:row>
      <xdr:rowOff>165100</xdr:rowOff>
    </xdr:to>
    <xdr:sp macro="" textlink="">
      <xdr:nvSpPr>
        <xdr:cNvPr id="248" name="楕円 247"/>
        <xdr:cNvSpPr/>
      </xdr:nvSpPr>
      <xdr:spPr>
        <a:xfrm>
          <a:off x="3746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114300</xdr:rowOff>
    </xdr:to>
    <xdr:cxnSp macro="">
      <xdr:nvCxnSpPr>
        <xdr:cNvPr id="249" name="直線コネクタ 248"/>
        <xdr:cNvCxnSpPr/>
      </xdr:nvCxnSpPr>
      <xdr:spPr>
        <a:xfrm flipV="1">
          <a:off x="3797300" y="1379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78122</xdr:rowOff>
    </xdr:from>
    <xdr:ext cx="405111" cy="259045"/>
    <xdr:sp macro="" textlink="">
      <xdr:nvSpPr>
        <xdr:cNvPr id="250" name="n_1aveValue【公営住宅】&#10;有形固定資産減価償却率"/>
        <xdr:cNvSpPr txBox="1"/>
      </xdr:nvSpPr>
      <xdr:spPr>
        <a:xfrm>
          <a:off x="35820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51" name="n_2aveValue【公営住宅】&#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10177</xdr:rowOff>
    </xdr:from>
    <xdr:ext cx="405111" cy="259045"/>
    <xdr:sp macro="" textlink="">
      <xdr:nvSpPr>
        <xdr:cNvPr id="252" name="n_1mainValue【公営住宅】&#10;有形固定資産減価償却率"/>
        <xdr:cNvSpPr txBox="1"/>
      </xdr:nvSpPr>
      <xdr:spPr>
        <a:xfrm>
          <a:off x="3582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66" name="テキスト ボックス 265"/>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68" name="テキスト ボックス 267"/>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0" name="テキスト ボックス 269"/>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2" name="テキスト ボックス 27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74" name="直線コネクタ 273"/>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75"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76" name="直線コネクタ 275"/>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77"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78" name="直線コネクタ 277"/>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80918</xdr:rowOff>
    </xdr:from>
    <xdr:ext cx="469744" cy="259045"/>
    <xdr:sp macro="" textlink="">
      <xdr:nvSpPr>
        <xdr:cNvPr id="279" name="【公営住宅】&#10;一人当たり面積平均値テキスト"/>
        <xdr:cNvSpPr txBox="1"/>
      </xdr:nvSpPr>
      <xdr:spPr>
        <a:xfrm>
          <a:off x="10515600" y="14654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80" name="フローチャート: 判断 279"/>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81" name="フローチャート: 判断 280"/>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82" name="フローチャート: 判断 281"/>
        <xdr:cNvSpPr/>
      </xdr:nvSpPr>
      <xdr:spPr>
        <a:xfrm>
          <a:off x="8699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87998</xdr:rowOff>
    </xdr:from>
    <xdr:to>
      <xdr:col>55</xdr:col>
      <xdr:colOff>50800</xdr:colOff>
      <xdr:row>86</xdr:row>
      <xdr:rowOff>18148</xdr:rowOff>
    </xdr:to>
    <xdr:sp macro="" textlink="">
      <xdr:nvSpPr>
        <xdr:cNvPr id="288" name="楕円 287"/>
        <xdr:cNvSpPr/>
      </xdr:nvSpPr>
      <xdr:spPr>
        <a:xfrm>
          <a:off x="10426700" y="146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47375</xdr:rowOff>
    </xdr:from>
    <xdr:ext cx="469744" cy="259045"/>
    <xdr:sp macro="" textlink="">
      <xdr:nvSpPr>
        <xdr:cNvPr id="289" name="【公営住宅】&#10;一人当たり面積該当値テキスト"/>
        <xdr:cNvSpPr txBox="1"/>
      </xdr:nvSpPr>
      <xdr:spPr>
        <a:xfrm>
          <a:off x="10515600" y="144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88729</xdr:rowOff>
    </xdr:from>
    <xdr:to>
      <xdr:col>50</xdr:col>
      <xdr:colOff>165100</xdr:colOff>
      <xdr:row>86</xdr:row>
      <xdr:rowOff>18879</xdr:rowOff>
    </xdr:to>
    <xdr:sp macro="" textlink="">
      <xdr:nvSpPr>
        <xdr:cNvPr id="290" name="楕円 289"/>
        <xdr:cNvSpPr/>
      </xdr:nvSpPr>
      <xdr:spPr>
        <a:xfrm>
          <a:off x="9588500" y="1466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138798</xdr:rowOff>
    </xdr:from>
    <xdr:to>
      <xdr:col>55</xdr:col>
      <xdr:colOff>0</xdr:colOff>
      <xdr:row>85</xdr:row>
      <xdr:rowOff>139529</xdr:rowOff>
    </xdr:to>
    <xdr:cxnSp macro="">
      <xdr:nvCxnSpPr>
        <xdr:cNvPr id="291" name="直線コネクタ 290"/>
        <xdr:cNvCxnSpPr/>
      </xdr:nvCxnSpPr>
      <xdr:spPr>
        <a:xfrm flipV="1">
          <a:off x="9639300" y="14712048"/>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15653</xdr:rowOff>
    </xdr:from>
    <xdr:ext cx="469744" cy="259045"/>
    <xdr:sp macro="" textlink="">
      <xdr:nvSpPr>
        <xdr:cNvPr id="292" name="n_1aveValue【公営住宅】&#10;一人当たり面積"/>
        <xdr:cNvSpPr txBox="1"/>
      </xdr:nvSpPr>
      <xdr:spPr>
        <a:xfrm>
          <a:off x="9391727" y="147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32458</xdr:rowOff>
    </xdr:from>
    <xdr:ext cx="469744" cy="259045"/>
    <xdr:sp macro="" textlink="">
      <xdr:nvSpPr>
        <xdr:cNvPr id="293" name="n_2aveValue【公営住宅】&#10;一人当たり面積"/>
        <xdr:cNvSpPr txBox="1"/>
      </xdr:nvSpPr>
      <xdr:spPr>
        <a:xfrm>
          <a:off x="851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35406</xdr:rowOff>
    </xdr:from>
    <xdr:ext cx="469744" cy="259045"/>
    <xdr:sp macro="" textlink="">
      <xdr:nvSpPr>
        <xdr:cNvPr id="294" name="n_1mainValue【公営住宅】&#10;一人当たり面積"/>
        <xdr:cNvSpPr txBox="1"/>
      </xdr:nvSpPr>
      <xdr:spPr>
        <a:xfrm>
          <a:off x="9391727" y="144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1" name="テキスト ボックス 3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2" name="直線コネクタ 32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3" name="テキスト ボックス 32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4" name="直線コネクタ 32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5" name="テキスト ボックス 32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6" name="直線コネクタ 32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7" name="テキスト ボックス 32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8" name="直線コネクタ 32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9" name="テキスト ボックス 32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0" name="直線コネクタ 32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1" name="テキスト ボックス 33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335" name="直線コネクタ 334"/>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336" name="【認定こども園・幼稚園・保育所】&#10;有形固定資産減価償却率最小値テキスト"/>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337" name="直線コネクタ 336"/>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9" name="直線コネクタ 33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34307</xdr:rowOff>
    </xdr:from>
    <xdr:ext cx="405111" cy="259045"/>
    <xdr:sp macro="" textlink="">
      <xdr:nvSpPr>
        <xdr:cNvPr id="340" name="【認定こども園・幼稚園・保育所】&#10;有形固定資産減価償却率平均値テキスト"/>
        <xdr:cNvSpPr txBox="1"/>
      </xdr:nvSpPr>
      <xdr:spPr>
        <a:xfrm>
          <a:off x="16357600" y="654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341" name="フローチャート: 判断 340"/>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42" name="フローチャート: 判断 34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343" name="フローチャート: 判断 342"/>
        <xdr:cNvSpPr/>
      </xdr:nvSpPr>
      <xdr:spPr>
        <a:xfrm>
          <a:off x="14541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349" name="楕円 348"/>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137812</xdr:rowOff>
    </xdr:from>
    <xdr:ext cx="405111" cy="259045"/>
    <xdr:sp macro="" textlink="">
      <xdr:nvSpPr>
        <xdr:cNvPr id="350" name="【認定こども園・幼稚園・保育所】&#10;有形固定資産減価償却率該当値テキスト"/>
        <xdr:cNvSpPr txBox="1"/>
      </xdr:nvSpPr>
      <xdr:spPr>
        <a:xfrm>
          <a:off x="16357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141605</xdr:rowOff>
    </xdr:from>
    <xdr:to>
      <xdr:col>81</xdr:col>
      <xdr:colOff>101600</xdr:colOff>
      <xdr:row>37</xdr:row>
      <xdr:rowOff>71755</xdr:rowOff>
    </xdr:to>
    <xdr:sp macro="" textlink="">
      <xdr:nvSpPr>
        <xdr:cNvPr id="351" name="楕円 350"/>
        <xdr:cNvSpPr/>
      </xdr:nvSpPr>
      <xdr:spPr>
        <a:xfrm>
          <a:off x="15430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37</xdr:row>
      <xdr:rowOff>20955</xdr:rowOff>
    </xdr:to>
    <xdr:cxnSp macro="">
      <xdr:nvCxnSpPr>
        <xdr:cNvPr id="352" name="直線コネクタ 351"/>
        <xdr:cNvCxnSpPr/>
      </xdr:nvCxnSpPr>
      <xdr:spPr>
        <a:xfrm flipV="1">
          <a:off x="15481300" y="63379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353"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84472</xdr:rowOff>
    </xdr:from>
    <xdr:ext cx="405111" cy="259045"/>
    <xdr:sp macro="" textlink="">
      <xdr:nvSpPr>
        <xdr:cNvPr id="354" name="n_2aveValue【認定こども園・幼稚園・保育所】&#10;有形固定資産減価償却率"/>
        <xdr:cNvSpPr txBox="1"/>
      </xdr:nvSpPr>
      <xdr:spPr>
        <a:xfrm>
          <a:off x="14389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88282</xdr:rowOff>
    </xdr:from>
    <xdr:ext cx="405111" cy="259045"/>
    <xdr:sp macro="" textlink="">
      <xdr:nvSpPr>
        <xdr:cNvPr id="355" name="n_1mainValue【認定こども園・幼稚園・保育所】&#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7" name="テキスト ボックス 3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9" name="テキスト ボックス 3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1" name="テキスト ボックス 3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3" name="テキスト ボックス 3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5" name="テキスト ボックス 3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7" name="テキスト ボックス 3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381" name="直線コネクタ 380"/>
        <xdr:cNvCxnSpPr/>
      </xdr:nvCxnSpPr>
      <xdr:spPr>
        <a:xfrm flipV="1">
          <a:off x="221608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382"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383" name="直線コネクタ 382"/>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384" name="【認定こども園・幼稚園・保育所】&#10;一人当たり面積最大値テキスト"/>
        <xdr:cNvSpPr txBox="1"/>
      </xdr:nvSpPr>
      <xdr:spPr>
        <a:xfrm>
          <a:off x="221996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385" name="直線コネクタ 384"/>
        <xdr:cNvCxnSpPr/>
      </xdr:nvCxnSpPr>
      <xdr:spPr>
        <a:xfrm>
          <a:off x="22072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23784</xdr:rowOff>
    </xdr:from>
    <xdr:ext cx="469744" cy="259045"/>
    <xdr:sp macro="" textlink="">
      <xdr:nvSpPr>
        <xdr:cNvPr id="386" name="【認定こども園・幼稚園・保育所】&#10;一人当たり面積平均値テキスト"/>
        <xdr:cNvSpPr txBox="1"/>
      </xdr:nvSpPr>
      <xdr:spPr>
        <a:xfrm>
          <a:off x="22199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387" name="フローチャート: 判断 386"/>
        <xdr:cNvSpPr/>
      </xdr:nvSpPr>
      <xdr:spPr>
        <a:xfrm>
          <a:off x="22110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388" name="フローチャート: 判断 387"/>
        <xdr:cNvSpPr/>
      </xdr:nvSpPr>
      <xdr:spPr>
        <a:xfrm>
          <a:off x="21272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389" name="フローチャート: 判断 388"/>
        <xdr:cNvSpPr/>
      </xdr:nvSpPr>
      <xdr:spPr>
        <a:xfrm>
          <a:off x="20383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102144</xdr:rowOff>
    </xdr:from>
    <xdr:to>
      <xdr:col>116</xdr:col>
      <xdr:colOff>114300</xdr:colOff>
      <xdr:row>40</xdr:row>
      <xdr:rowOff>32294</xdr:rowOff>
    </xdr:to>
    <xdr:sp macro="" textlink="">
      <xdr:nvSpPr>
        <xdr:cNvPr id="395" name="楕円 394"/>
        <xdr:cNvSpPr/>
      </xdr:nvSpPr>
      <xdr:spPr>
        <a:xfrm>
          <a:off x="221107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80571</xdr:rowOff>
    </xdr:from>
    <xdr:ext cx="469744" cy="259045"/>
    <xdr:sp macro="" textlink="">
      <xdr:nvSpPr>
        <xdr:cNvPr id="396" name="【認定こども園・幼稚園・保育所】&#10;一人当たり面積該当値テキスト"/>
        <xdr:cNvSpPr txBox="1"/>
      </xdr:nvSpPr>
      <xdr:spPr>
        <a:xfrm>
          <a:off x="22199600"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108676</xdr:rowOff>
    </xdr:from>
    <xdr:to>
      <xdr:col>112</xdr:col>
      <xdr:colOff>38100</xdr:colOff>
      <xdr:row>40</xdr:row>
      <xdr:rowOff>38826</xdr:rowOff>
    </xdr:to>
    <xdr:sp macro="" textlink="">
      <xdr:nvSpPr>
        <xdr:cNvPr id="397" name="楕円 396"/>
        <xdr:cNvSpPr/>
      </xdr:nvSpPr>
      <xdr:spPr>
        <a:xfrm>
          <a:off x="21272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152944</xdr:rowOff>
    </xdr:from>
    <xdr:to>
      <xdr:col>116</xdr:col>
      <xdr:colOff>63500</xdr:colOff>
      <xdr:row>39</xdr:row>
      <xdr:rowOff>159476</xdr:rowOff>
    </xdr:to>
    <xdr:cxnSp macro="">
      <xdr:nvCxnSpPr>
        <xdr:cNvPr id="398" name="直線コネクタ 397"/>
        <xdr:cNvCxnSpPr/>
      </xdr:nvCxnSpPr>
      <xdr:spPr>
        <a:xfrm flipV="1">
          <a:off x="21323300" y="68394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16164</xdr:rowOff>
    </xdr:from>
    <xdr:ext cx="469744" cy="259045"/>
    <xdr:sp macro="" textlink="">
      <xdr:nvSpPr>
        <xdr:cNvPr id="399" name="n_1aveValue【認定こども園・幼稚園・保育所】&#10;一人当たり面積"/>
        <xdr:cNvSpPr txBox="1"/>
      </xdr:nvSpPr>
      <xdr:spPr>
        <a:xfrm>
          <a:off x="210757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400" name="n_2aveValue【認定こども園・幼稚園・保育所】&#10;一人当たり面積"/>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29953</xdr:rowOff>
    </xdr:from>
    <xdr:ext cx="469744" cy="259045"/>
    <xdr:sp macro="" textlink="">
      <xdr:nvSpPr>
        <xdr:cNvPr id="401" name="n_1mainValue【認定こども園・幼稚園・保育所】&#10;一人当たり面積"/>
        <xdr:cNvSpPr txBox="1"/>
      </xdr:nvSpPr>
      <xdr:spPr>
        <a:xfrm>
          <a:off x="21075727" y="688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4" name="テキスト ボックス 4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4" name="テキスト ボックス 4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428" name="直線コネクタ 427"/>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429"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430" name="直線コネクタ 429"/>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31"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32" name="直線コネクタ 431"/>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112503</xdr:rowOff>
    </xdr:from>
    <xdr:ext cx="405111" cy="259045"/>
    <xdr:sp macro="" textlink="">
      <xdr:nvSpPr>
        <xdr:cNvPr id="433" name="【学校施設】&#10;有形固定資産減価償却率平均値テキスト"/>
        <xdr:cNvSpPr txBox="1"/>
      </xdr:nvSpPr>
      <xdr:spPr>
        <a:xfrm>
          <a:off x="16357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434" name="フローチャート: 判断 433"/>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435" name="フローチャート: 判断 434"/>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36" name="フローチャート: 判断 435"/>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148409</xdr:rowOff>
    </xdr:from>
    <xdr:to>
      <xdr:col>85</xdr:col>
      <xdr:colOff>177800</xdr:colOff>
      <xdr:row>61</xdr:row>
      <xdr:rowOff>78559</xdr:rowOff>
    </xdr:to>
    <xdr:sp macro="" textlink="">
      <xdr:nvSpPr>
        <xdr:cNvPr id="442" name="楕円 441"/>
        <xdr:cNvSpPr/>
      </xdr:nvSpPr>
      <xdr:spPr>
        <a:xfrm>
          <a:off x="16268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126836</xdr:rowOff>
    </xdr:from>
    <xdr:ext cx="405111" cy="259045"/>
    <xdr:sp macro="" textlink="">
      <xdr:nvSpPr>
        <xdr:cNvPr id="443" name="【学校施設】&#10;有形固定資産減価償却率該当値テキスト"/>
        <xdr:cNvSpPr txBox="1"/>
      </xdr:nvSpPr>
      <xdr:spPr>
        <a:xfrm>
          <a:off x="16357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42273</xdr:rowOff>
    </xdr:from>
    <xdr:to>
      <xdr:col>81</xdr:col>
      <xdr:colOff>101600</xdr:colOff>
      <xdr:row>61</xdr:row>
      <xdr:rowOff>143873</xdr:rowOff>
    </xdr:to>
    <xdr:sp macro="" textlink="">
      <xdr:nvSpPr>
        <xdr:cNvPr id="444" name="楕円 443"/>
        <xdr:cNvSpPr/>
      </xdr:nvSpPr>
      <xdr:spPr>
        <a:xfrm>
          <a:off x="15430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27759</xdr:rowOff>
    </xdr:from>
    <xdr:to>
      <xdr:col>85</xdr:col>
      <xdr:colOff>127000</xdr:colOff>
      <xdr:row>61</xdr:row>
      <xdr:rowOff>93073</xdr:rowOff>
    </xdr:to>
    <xdr:cxnSp macro="">
      <xdr:nvCxnSpPr>
        <xdr:cNvPr id="445" name="直線コネクタ 444"/>
        <xdr:cNvCxnSpPr/>
      </xdr:nvCxnSpPr>
      <xdr:spPr>
        <a:xfrm flipV="1">
          <a:off x="15481300" y="1048620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62428</xdr:rowOff>
    </xdr:from>
    <xdr:ext cx="405111" cy="259045"/>
    <xdr:sp macro="" textlink="">
      <xdr:nvSpPr>
        <xdr:cNvPr id="446" name="n_1aveValue【学校施設】&#10;有形固定資産減価償却率"/>
        <xdr:cNvSpPr txBox="1"/>
      </xdr:nvSpPr>
      <xdr:spPr>
        <a:xfrm>
          <a:off x="15266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47"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135000</xdr:rowOff>
    </xdr:from>
    <xdr:ext cx="405111" cy="259045"/>
    <xdr:sp macro="" textlink="">
      <xdr:nvSpPr>
        <xdr:cNvPr id="448" name="n_1mainValue【学校施設】&#10;有形固定資産減価償却率"/>
        <xdr:cNvSpPr txBox="1"/>
      </xdr:nvSpPr>
      <xdr:spPr>
        <a:xfrm>
          <a:off x="15266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471" name="直線コネクタ 470"/>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472"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473" name="直線コネクタ 472"/>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474"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475" name="直線コネクタ 474"/>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37355</xdr:rowOff>
    </xdr:from>
    <xdr:ext cx="469744" cy="259045"/>
    <xdr:sp macro="" textlink="">
      <xdr:nvSpPr>
        <xdr:cNvPr id="476" name="【学校施設】&#10;一人当たり面積平均値テキスト"/>
        <xdr:cNvSpPr txBox="1"/>
      </xdr:nvSpPr>
      <xdr:spPr>
        <a:xfrm>
          <a:off x="22199600" y="1049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477" name="フローチャート: 判断 476"/>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78" name="フローチャート: 判断 477"/>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479" name="フローチャート: 判断 478"/>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160427</xdr:rowOff>
    </xdr:from>
    <xdr:to>
      <xdr:col>116</xdr:col>
      <xdr:colOff>114300</xdr:colOff>
      <xdr:row>60</xdr:row>
      <xdr:rowOff>90577</xdr:rowOff>
    </xdr:to>
    <xdr:sp macro="" textlink="">
      <xdr:nvSpPr>
        <xdr:cNvPr id="485" name="楕円 484"/>
        <xdr:cNvSpPr/>
      </xdr:nvSpPr>
      <xdr:spPr>
        <a:xfrm>
          <a:off x="22110700" y="10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11854</xdr:rowOff>
    </xdr:from>
    <xdr:ext cx="469744" cy="259045"/>
    <xdr:sp macro="" textlink="">
      <xdr:nvSpPr>
        <xdr:cNvPr id="486" name="【学校施設】&#10;一人当たり面積該当値テキスト"/>
        <xdr:cNvSpPr txBox="1"/>
      </xdr:nvSpPr>
      <xdr:spPr>
        <a:xfrm>
          <a:off x="22199600" y="1012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864</xdr:rowOff>
    </xdr:from>
    <xdr:to>
      <xdr:col>112</xdr:col>
      <xdr:colOff>38100</xdr:colOff>
      <xdr:row>60</xdr:row>
      <xdr:rowOff>102464</xdr:rowOff>
    </xdr:to>
    <xdr:sp macro="" textlink="">
      <xdr:nvSpPr>
        <xdr:cNvPr id="487" name="楕円 486"/>
        <xdr:cNvSpPr/>
      </xdr:nvSpPr>
      <xdr:spPr>
        <a:xfrm>
          <a:off x="21272500" y="102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39777</xdr:rowOff>
    </xdr:from>
    <xdr:to>
      <xdr:col>116</xdr:col>
      <xdr:colOff>63500</xdr:colOff>
      <xdr:row>60</xdr:row>
      <xdr:rowOff>51664</xdr:rowOff>
    </xdr:to>
    <xdr:cxnSp macro="">
      <xdr:nvCxnSpPr>
        <xdr:cNvPr id="488" name="直線コネクタ 487"/>
        <xdr:cNvCxnSpPr/>
      </xdr:nvCxnSpPr>
      <xdr:spPr>
        <a:xfrm flipV="1">
          <a:off x="21323300" y="10326777"/>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489"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167911</xdr:rowOff>
    </xdr:from>
    <xdr:ext cx="469744" cy="259045"/>
    <xdr:sp macro="" textlink="">
      <xdr:nvSpPr>
        <xdr:cNvPr id="490" name="n_2aveValue【学校施設】&#10;一人当たり面積"/>
        <xdr:cNvSpPr txBox="1"/>
      </xdr:nvSpPr>
      <xdr:spPr>
        <a:xfrm>
          <a:off x="20199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118991</xdr:rowOff>
    </xdr:from>
    <xdr:ext cx="469744" cy="259045"/>
    <xdr:sp macro="" textlink="">
      <xdr:nvSpPr>
        <xdr:cNvPr id="491" name="n_1mainValue【学校施設】&#10;一人当たり面積"/>
        <xdr:cNvSpPr txBox="1"/>
      </xdr:nvSpPr>
      <xdr:spPr>
        <a:xfrm>
          <a:off x="21075727" y="1006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02" name="テキスト ボックス 50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03" name="直線コネクタ 50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04" name="テキスト ボックス 50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05" name="直線コネクタ 50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6" name="テキスト ボックス 50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7" name="直線コネクタ 50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08" name="テキスト ボックス 50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09" name="直線コネクタ 50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10" name="テキスト ボックス 509"/>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1" name="直線コネクタ 5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2" name="テキスト ボックス 5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163830</xdr:rowOff>
    </xdr:to>
    <xdr:cxnSp macro="">
      <xdr:nvCxnSpPr>
        <xdr:cNvPr id="514" name="直線コネクタ 513"/>
        <xdr:cNvCxnSpPr/>
      </xdr:nvCxnSpPr>
      <xdr:spPr>
        <a:xfrm flipV="1">
          <a:off x="16318864" y="1341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15"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16" name="直線コネクタ 515"/>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17"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18" name="直線コネクタ 517"/>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162323</xdr:rowOff>
    </xdr:from>
    <xdr:ext cx="405111" cy="259045"/>
    <xdr:sp macro="" textlink="">
      <xdr:nvSpPr>
        <xdr:cNvPr id="519" name="【児童館】&#10;有形固定資産減価償却率平均値テキスト"/>
        <xdr:cNvSpPr txBox="1"/>
      </xdr:nvSpPr>
      <xdr:spPr>
        <a:xfrm>
          <a:off x="16357600" y="1404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xdr:rowOff>
    </xdr:from>
    <xdr:to>
      <xdr:col>85</xdr:col>
      <xdr:colOff>177800</xdr:colOff>
      <xdr:row>82</xdr:row>
      <xdr:rowOff>114046</xdr:rowOff>
    </xdr:to>
    <xdr:sp macro="" textlink="">
      <xdr:nvSpPr>
        <xdr:cNvPr id="520" name="フローチャート: 判断 519"/>
        <xdr:cNvSpPr/>
      </xdr:nvSpPr>
      <xdr:spPr>
        <a:xfrm>
          <a:off x="16268700" y="140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19304</xdr:rowOff>
    </xdr:from>
    <xdr:to>
      <xdr:col>81</xdr:col>
      <xdr:colOff>101600</xdr:colOff>
      <xdr:row>82</xdr:row>
      <xdr:rowOff>120904</xdr:rowOff>
    </xdr:to>
    <xdr:sp macro="" textlink="">
      <xdr:nvSpPr>
        <xdr:cNvPr id="521" name="フローチャート: 判断 520"/>
        <xdr:cNvSpPr/>
      </xdr:nvSpPr>
      <xdr:spPr>
        <a:xfrm>
          <a:off x="15430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71882</xdr:rowOff>
    </xdr:from>
    <xdr:to>
      <xdr:col>76</xdr:col>
      <xdr:colOff>165100</xdr:colOff>
      <xdr:row>83</xdr:row>
      <xdr:rowOff>2032</xdr:rowOff>
    </xdr:to>
    <xdr:sp macro="" textlink="">
      <xdr:nvSpPr>
        <xdr:cNvPr id="522" name="フローチャート: 判断 521"/>
        <xdr:cNvSpPr/>
      </xdr:nvSpPr>
      <xdr:spPr>
        <a:xfrm>
          <a:off x="14541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51308</xdr:rowOff>
    </xdr:from>
    <xdr:to>
      <xdr:col>85</xdr:col>
      <xdr:colOff>177800</xdr:colOff>
      <xdr:row>79</xdr:row>
      <xdr:rowOff>152908</xdr:rowOff>
    </xdr:to>
    <xdr:sp macro="" textlink="">
      <xdr:nvSpPr>
        <xdr:cNvPr id="528" name="楕円 527"/>
        <xdr:cNvSpPr/>
      </xdr:nvSpPr>
      <xdr:spPr>
        <a:xfrm>
          <a:off x="162687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74185</xdr:rowOff>
    </xdr:from>
    <xdr:ext cx="405111" cy="259045"/>
    <xdr:sp macro="" textlink="">
      <xdr:nvSpPr>
        <xdr:cNvPr id="529" name="【児童館】&#10;有形固定資産減価償却率該当値テキスト"/>
        <xdr:cNvSpPr txBox="1"/>
      </xdr:nvSpPr>
      <xdr:spPr>
        <a:xfrm>
          <a:off x="16357600" y="1344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83313</xdr:rowOff>
    </xdr:from>
    <xdr:to>
      <xdr:col>81</xdr:col>
      <xdr:colOff>101600</xdr:colOff>
      <xdr:row>80</xdr:row>
      <xdr:rowOff>13463</xdr:rowOff>
    </xdr:to>
    <xdr:sp macro="" textlink="">
      <xdr:nvSpPr>
        <xdr:cNvPr id="530" name="楕円 529"/>
        <xdr:cNvSpPr/>
      </xdr:nvSpPr>
      <xdr:spPr>
        <a:xfrm>
          <a:off x="154305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102108</xdr:rowOff>
    </xdr:from>
    <xdr:to>
      <xdr:col>85</xdr:col>
      <xdr:colOff>127000</xdr:colOff>
      <xdr:row>79</xdr:row>
      <xdr:rowOff>134113</xdr:rowOff>
    </xdr:to>
    <xdr:cxnSp macro="">
      <xdr:nvCxnSpPr>
        <xdr:cNvPr id="531" name="直線コネクタ 530"/>
        <xdr:cNvCxnSpPr/>
      </xdr:nvCxnSpPr>
      <xdr:spPr>
        <a:xfrm flipV="1">
          <a:off x="15481300" y="1364665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112031</xdr:rowOff>
    </xdr:from>
    <xdr:ext cx="405111" cy="259045"/>
    <xdr:sp macro="" textlink="">
      <xdr:nvSpPr>
        <xdr:cNvPr id="532" name="n_1aveValue【児童館】&#10;有形固定資産減価償却率"/>
        <xdr:cNvSpPr txBox="1"/>
      </xdr:nvSpPr>
      <xdr:spPr>
        <a:xfrm>
          <a:off x="152660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18559</xdr:rowOff>
    </xdr:from>
    <xdr:ext cx="405111" cy="259045"/>
    <xdr:sp macro="" textlink="">
      <xdr:nvSpPr>
        <xdr:cNvPr id="533" name="n_2aveValue【児童館】&#10;有形固定資産減価償却率"/>
        <xdr:cNvSpPr txBox="1"/>
      </xdr:nvSpPr>
      <xdr:spPr>
        <a:xfrm>
          <a:off x="14389744" y="1390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29990</xdr:rowOff>
    </xdr:from>
    <xdr:ext cx="405111" cy="259045"/>
    <xdr:sp macro="" textlink="">
      <xdr:nvSpPr>
        <xdr:cNvPr id="534" name="n_1mainValue【児童館】&#10;有形固定資産減価償却率"/>
        <xdr:cNvSpPr txBox="1"/>
      </xdr:nvSpPr>
      <xdr:spPr>
        <a:xfrm>
          <a:off x="15266044" y="1340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5" name="直線コネクタ 5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6" name="テキスト ボックス 5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7" name="直線コネクタ 5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8" name="テキスト ボックス 5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9" name="直線コネクタ 5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0" name="テキスト ボックス 5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1" name="直線コネクタ 5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2" name="テキスト ボックス 5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3" name="直線コネクタ 5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4" name="テキスト ボックス 5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11430</xdr:rowOff>
    </xdr:from>
    <xdr:to>
      <xdr:col>116</xdr:col>
      <xdr:colOff>62864</xdr:colOff>
      <xdr:row>86</xdr:row>
      <xdr:rowOff>60961</xdr:rowOff>
    </xdr:to>
    <xdr:cxnSp macro="">
      <xdr:nvCxnSpPr>
        <xdr:cNvPr id="558" name="直線コネクタ 557"/>
        <xdr:cNvCxnSpPr/>
      </xdr:nvCxnSpPr>
      <xdr:spPr>
        <a:xfrm flipV="1">
          <a:off x="22160864" y="135559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559"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560" name="直線コネクタ 559"/>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129557</xdr:rowOff>
    </xdr:from>
    <xdr:ext cx="469744" cy="259045"/>
    <xdr:sp macro="" textlink="">
      <xdr:nvSpPr>
        <xdr:cNvPr id="561" name="【児童館】&#10;一人当たり面積最大値テキスト"/>
        <xdr:cNvSpPr txBox="1"/>
      </xdr:nvSpPr>
      <xdr:spPr>
        <a:xfrm>
          <a:off x="221996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11430</xdr:rowOff>
    </xdr:from>
    <xdr:to>
      <xdr:col>116</xdr:col>
      <xdr:colOff>152400</xdr:colOff>
      <xdr:row>79</xdr:row>
      <xdr:rowOff>11430</xdr:rowOff>
    </xdr:to>
    <xdr:cxnSp macro="">
      <xdr:nvCxnSpPr>
        <xdr:cNvPr id="562" name="直線コネクタ 561"/>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563"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64" name="フローチャート: 判断 563"/>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565" name="フローチャート: 判断 564"/>
        <xdr:cNvSpPr/>
      </xdr:nvSpPr>
      <xdr:spPr>
        <a:xfrm>
          <a:off x="21272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566" name="フローチャート: 判断 565"/>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7" name="テキスト ボックス 5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572" name="楕円 571"/>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78757</xdr:rowOff>
    </xdr:from>
    <xdr:ext cx="469744" cy="259045"/>
    <xdr:sp macro="" textlink="">
      <xdr:nvSpPr>
        <xdr:cNvPr id="573" name="【児童館】&#10;一人当たり面積該当値テキスト"/>
        <xdr:cNvSpPr txBox="1"/>
      </xdr:nvSpPr>
      <xdr:spPr>
        <a:xfrm>
          <a:off x="22199600"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574" name="楕円 573"/>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575" name="直線コネクタ 574"/>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91457</xdr:rowOff>
    </xdr:from>
    <xdr:ext cx="469744" cy="259045"/>
    <xdr:sp macro="" textlink="">
      <xdr:nvSpPr>
        <xdr:cNvPr id="576" name="n_1ave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577"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2557</xdr:rowOff>
    </xdr:from>
    <xdr:ext cx="469744" cy="259045"/>
    <xdr:sp macro="" textlink="">
      <xdr:nvSpPr>
        <xdr:cNvPr id="578" name="n_1main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9" name="テキスト ボックス 58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0" name="直線コネクタ 58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1" name="テキスト ボックス 59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2" name="直線コネクタ 59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3" name="テキスト ボックス 59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4" name="直線コネクタ 59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5" name="テキスト ボックス 59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6" name="直線コネクタ 59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7" name="テキスト ボックス 59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601" name="直線コネクタ 600"/>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602" name="【公民館】&#10;有形固定資産減価償却率最小値テキスト"/>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603" name="直線コネクタ 602"/>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604" name="【公民館】&#10;有形固定資産減価償却率最大値テキスト"/>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605" name="直線コネクタ 604"/>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97553</xdr:rowOff>
    </xdr:from>
    <xdr:ext cx="405111" cy="259045"/>
    <xdr:sp macro="" textlink="">
      <xdr:nvSpPr>
        <xdr:cNvPr id="606" name="【公民館】&#10;有形固定資産減価償却率平均値テキスト"/>
        <xdr:cNvSpPr txBox="1"/>
      </xdr:nvSpPr>
      <xdr:spPr>
        <a:xfrm>
          <a:off x="16357600" y="1792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607" name="フローチャート: 判断 606"/>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608" name="フローチャート: 判断 607"/>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609" name="フローチャート: 判断 608"/>
        <xdr:cNvSpPr/>
      </xdr:nvSpPr>
      <xdr:spPr>
        <a:xfrm>
          <a:off x="14541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144272</xdr:rowOff>
    </xdr:from>
    <xdr:to>
      <xdr:col>85</xdr:col>
      <xdr:colOff>177800</xdr:colOff>
      <xdr:row>101</xdr:row>
      <xdr:rowOff>74422</xdr:rowOff>
    </xdr:to>
    <xdr:sp macro="" textlink="">
      <xdr:nvSpPr>
        <xdr:cNvPr id="615" name="楕円 614"/>
        <xdr:cNvSpPr/>
      </xdr:nvSpPr>
      <xdr:spPr>
        <a:xfrm>
          <a:off x="16268700" y="172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97299</xdr:rowOff>
    </xdr:from>
    <xdr:ext cx="405111" cy="259045"/>
    <xdr:sp macro="" textlink="">
      <xdr:nvSpPr>
        <xdr:cNvPr id="616" name="【公民館】&#10;有形固定資産減価償却率該当値テキスト"/>
        <xdr:cNvSpPr txBox="1"/>
      </xdr:nvSpPr>
      <xdr:spPr>
        <a:xfrm>
          <a:off x="16357600" y="17242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167132</xdr:rowOff>
    </xdr:from>
    <xdr:to>
      <xdr:col>81</xdr:col>
      <xdr:colOff>101600</xdr:colOff>
      <xdr:row>101</xdr:row>
      <xdr:rowOff>97282</xdr:rowOff>
    </xdr:to>
    <xdr:sp macro="" textlink="">
      <xdr:nvSpPr>
        <xdr:cNvPr id="617" name="楕円 616"/>
        <xdr:cNvSpPr/>
      </xdr:nvSpPr>
      <xdr:spPr>
        <a:xfrm>
          <a:off x="154305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23622</xdr:rowOff>
    </xdr:from>
    <xdr:to>
      <xdr:col>85</xdr:col>
      <xdr:colOff>127000</xdr:colOff>
      <xdr:row>101</xdr:row>
      <xdr:rowOff>46482</xdr:rowOff>
    </xdr:to>
    <xdr:cxnSp macro="">
      <xdr:nvCxnSpPr>
        <xdr:cNvPr id="618" name="直線コネクタ 617"/>
        <xdr:cNvCxnSpPr/>
      </xdr:nvCxnSpPr>
      <xdr:spPr>
        <a:xfrm flipV="1">
          <a:off x="15481300" y="173400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67835</xdr:rowOff>
    </xdr:from>
    <xdr:ext cx="405111" cy="259045"/>
    <xdr:sp macro="" textlink="">
      <xdr:nvSpPr>
        <xdr:cNvPr id="619" name="n_1aveValue【公民館】&#10;有形固定資産減価償却率"/>
        <xdr:cNvSpPr txBox="1"/>
      </xdr:nvSpPr>
      <xdr:spPr>
        <a:xfrm>
          <a:off x="152660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47514</xdr:rowOff>
    </xdr:from>
    <xdr:ext cx="405111" cy="259045"/>
    <xdr:sp macro="" textlink="">
      <xdr:nvSpPr>
        <xdr:cNvPr id="620" name="n_2aveValue【公民館】&#10;有形固定資産減価償却率"/>
        <xdr:cNvSpPr txBox="1"/>
      </xdr:nvSpPr>
      <xdr:spPr>
        <a:xfrm>
          <a:off x="14389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113809</xdr:rowOff>
    </xdr:from>
    <xdr:ext cx="405111" cy="259045"/>
    <xdr:sp macro="" textlink="">
      <xdr:nvSpPr>
        <xdr:cNvPr id="621" name="n_1mainValue【公民館】&#10;有形固定資産減価償却率"/>
        <xdr:cNvSpPr txBox="1"/>
      </xdr:nvSpPr>
      <xdr:spPr>
        <a:xfrm>
          <a:off x="15266044" y="1708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2" name="直線コネクタ 6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3" name="テキスト ボックス 6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4" name="直線コネクタ 6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5" name="テキスト ボックス 6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6" name="直線コネクタ 6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7" name="テキスト ボックス 6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8" name="直線コネクタ 6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9" name="テキスト ボックス 6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0" name="直線コネクタ 6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1" name="テキスト ボックス 6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645" name="直線コネクタ 644"/>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646"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647" name="直線コネクタ 646"/>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648"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649" name="直線コネクタ 648"/>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34941</xdr:rowOff>
    </xdr:from>
    <xdr:ext cx="469744" cy="259045"/>
    <xdr:sp macro="" textlink="">
      <xdr:nvSpPr>
        <xdr:cNvPr id="650" name="【公民館】&#10;一人当たり面積平均値テキスト"/>
        <xdr:cNvSpPr txBox="1"/>
      </xdr:nvSpPr>
      <xdr:spPr>
        <a:xfrm>
          <a:off x="22199600" y="18037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51" name="フローチャート: 判断 650"/>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652" name="フローチャート: 判断 651"/>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653" name="フローチャート: 判断 652"/>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97789</xdr:rowOff>
    </xdr:from>
    <xdr:to>
      <xdr:col>116</xdr:col>
      <xdr:colOff>114300</xdr:colOff>
      <xdr:row>108</xdr:row>
      <xdr:rowOff>27939</xdr:rowOff>
    </xdr:to>
    <xdr:sp macro="" textlink="">
      <xdr:nvSpPr>
        <xdr:cNvPr id="659" name="楕円 658"/>
        <xdr:cNvSpPr/>
      </xdr:nvSpPr>
      <xdr:spPr>
        <a:xfrm>
          <a:off x="221107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12716</xdr:rowOff>
    </xdr:from>
    <xdr:ext cx="469744" cy="259045"/>
    <xdr:sp macro="" textlink="">
      <xdr:nvSpPr>
        <xdr:cNvPr id="660" name="【公民館】&#10;一人当たり面積該当値テキスト"/>
        <xdr:cNvSpPr txBox="1"/>
      </xdr:nvSpPr>
      <xdr:spPr>
        <a:xfrm>
          <a:off x="22199600" y="1835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99695</xdr:rowOff>
    </xdr:from>
    <xdr:to>
      <xdr:col>112</xdr:col>
      <xdr:colOff>38100</xdr:colOff>
      <xdr:row>108</xdr:row>
      <xdr:rowOff>29845</xdr:rowOff>
    </xdr:to>
    <xdr:sp macro="" textlink="">
      <xdr:nvSpPr>
        <xdr:cNvPr id="661" name="楕円 660"/>
        <xdr:cNvSpPr/>
      </xdr:nvSpPr>
      <xdr:spPr>
        <a:xfrm>
          <a:off x="21272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148589</xdr:rowOff>
    </xdr:from>
    <xdr:to>
      <xdr:col>116</xdr:col>
      <xdr:colOff>63500</xdr:colOff>
      <xdr:row>107</xdr:row>
      <xdr:rowOff>150495</xdr:rowOff>
    </xdr:to>
    <xdr:cxnSp macro="">
      <xdr:nvCxnSpPr>
        <xdr:cNvPr id="662" name="直線コネクタ 661"/>
        <xdr:cNvCxnSpPr/>
      </xdr:nvCxnSpPr>
      <xdr:spPr>
        <a:xfrm flipV="1">
          <a:off x="21323300" y="184937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147338</xdr:rowOff>
    </xdr:from>
    <xdr:ext cx="469744" cy="259045"/>
    <xdr:sp macro="" textlink="">
      <xdr:nvSpPr>
        <xdr:cNvPr id="663" name="n_1aveValue【公民館】&#10;一人当たり面積"/>
        <xdr:cNvSpPr txBox="1"/>
      </xdr:nvSpPr>
      <xdr:spPr>
        <a:xfrm>
          <a:off x="210757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36847</xdr:rowOff>
    </xdr:from>
    <xdr:ext cx="469744" cy="259045"/>
    <xdr:sp macro="" textlink="">
      <xdr:nvSpPr>
        <xdr:cNvPr id="664" name="n_2aveValue【公民館】&#10;一人当たり面積"/>
        <xdr:cNvSpPr txBox="1"/>
      </xdr:nvSpPr>
      <xdr:spPr>
        <a:xfrm>
          <a:off x="20199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20972</xdr:rowOff>
    </xdr:from>
    <xdr:ext cx="469744" cy="259045"/>
    <xdr:sp macro="" textlink="">
      <xdr:nvSpPr>
        <xdr:cNvPr id="665" name="n_1mainValue【公民館】&#10;一人当たり面積"/>
        <xdr:cNvSpPr txBox="1"/>
      </xdr:nvSpPr>
      <xdr:spPr>
        <a:xfrm>
          <a:off x="210757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有形固定資産減価償却率が６０％を超えている公民館，児童館，公営住宅，橋りょう・トンネル，認定こども園・幼稚園・保育所については，優先的に更新の計画を策定する必要がある。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このうち公民館においては減価償却率が</a:t>
          </a:r>
          <a:r>
            <a:rPr kumimoji="1" lang="en-US" altLang="ja-JP" sz="1100">
              <a:solidFill>
                <a:schemeClr val="dk1"/>
              </a:solidFill>
              <a:effectLst/>
              <a:latin typeface="+mn-lt"/>
              <a:ea typeface="+mn-ea"/>
              <a:cs typeface="+mn-cs"/>
            </a:rPr>
            <a:t>94.8</a:t>
          </a:r>
          <a:r>
            <a:rPr kumimoji="1" lang="ja-JP" altLang="ja-JP" sz="1100">
              <a:solidFill>
                <a:schemeClr val="dk1"/>
              </a:solidFill>
              <a:effectLst/>
              <a:latin typeface="+mn-lt"/>
              <a:ea typeface="+mn-ea"/>
              <a:cs typeface="+mn-cs"/>
            </a:rPr>
            <a:t>％かつ一人当たり面積が類似団体の平均を下回っているため，とくに更新の緊急性・必要性が高いと考えられる。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43,770
43,654
308.27
34,723,588
33,746,072
833,180
16,845,062
39,379,898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70" name="直線コネクタ 69"/>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1"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2" name="直線コネクタ 71"/>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94505</xdr:rowOff>
    </xdr:from>
    <xdr:ext cx="405111" cy="259045"/>
    <xdr:sp macro="" textlink="">
      <xdr:nvSpPr>
        <xdr:cNvPr id="75" name="【体育館・プール】&#10;有形固定資産減価償却率平均値テキスト"/>
        <xdr:cNvSpPr txBox="1"/>
      </xdr:nvSpPr>
      <xdr:spPr>
        <a:xfrm>
          <a:off x="4673600" y="1038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76" name="フローチャート: 判断 75"/>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77" name="フローチャート: 判断 76"/>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92219</xdr:rowOff>
    </xdr:from>
    <xdr:ext cx="405111" cy="259045"/>
    <xdr:sp macro="" textlink="">
      <xdr:nvSpPr>
        <xdr:cNvPr id="78"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47498</xdr:rowOff>
    </xdr:from>
    <xdr:to>
      <xdr:col>15</xdr:col>
      <xdr:colOff>101600</xdr:colOff>
      <xdr:row>61</xdr:row>
      <xdr:rowOff>149098</xdr:rowOff>
    </xdr:to>
    <xdr:sp macro="" textlink="">
      <xdr:nvSpPr>
        <xdr:cNvPr id="79" name="フローチャート: 判断 78"/>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165625</xdr:rowOff>
    </xdr:from>
    <xdr:ext cx="405111" cy="259045"/>
    <xdr:sp macro="" textlink="">
      <xdr:nvSpPr>
        <xdr:cNvPr id="80" name="n_2aveValue【体育館・プール】&#10;有形固定資産減価償却率"/>
        <xdr:cNvSpPr txBox="1"/>
      </xdr:nvSpPr>
      <xdr:spPr>
        <a:xfrm>
          <a:off x="2705744"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122936</xdr:rowOff>
    </xdr:from>
    <xdr:to>
      <xdr:col>24</xdr:col>
      <xdr:colOff>114300</xdr:colOff>
      <xdr:row>60</xdr:row>
      <xdr:rowOff>53086</xdr:rowOff>
    </xdr:to>
    <xdr:sp macro="" textlink="">
      <xdr:nvSpPr>
        <xdr:cNvPr id="86" name="楕円 85"/>
        <xdr:cNvSpPr/>
      </xdr:nvSpPr>
      <xdr:spPr>
        <a:xfrm>
          <a:off x="45847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145813</xdr:rowOff>
    </xdr:from>
    <xdr:ext cx="405111" cy="259045"/>
    <xdr:sp macro="" textlink="">
      <xdr:nvSpPr>
        <xdr:cNvPr id="87" name="【体育館・プール】&#10;有形固定資産減価償却率該当値テキスト"/>
        <xdr:cNvSpPr txBox="1"/>
      </xdr:nvSpPr>
      <xdr:spPr>
        <a:xfrm>
          <a:off x="4673600" y="1008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xdr:rowOff>
    </xdr:from>
    <xdr:to>
      <xdr:col>20</xdr:col>
      <xdr:colOff>38100</xdr:colOff>
      <xdr:row>60</xdr:row>
      <xdr:rowOff>110236</xdr:rowOff>
    </xdr:to>
    <xdr:sp macro="" textlink="">
      <xdr:nvSpPr>
        <xdr:cNvPr id="88" name="楕円 87"/>
        <xdr:cNvSpPr/>
      </xdr:nvSpPr>
      <xdr:spPr>
        <a:xfrm>
          <a:off x="3746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xdr:rowOff>
    </xdr:from>
    <xdr:to>
      <xdr:col>24</xdr:col>
      <xdr:colOff>63500</xdr:colOff>
      <xdr:row>60</xdr:row>
      <xdr:rowOff>59436</xdr:rowOff>
    </xdr:to>
    <xdr:cxnSp macro="">
      <xdr:nvCxnSpPr>
        <xdr:cNvPr id="89" name="直線コネクタ 88"/>
        <xdr:cNvCxnSpPr/>
      </xdr:nvCxnSpPr>
      <xdr:spPr>
        <a:xfrm flipV="1">
          <a:off x="3797300" y="102892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126763</xdr:rowOff>
    </xdr:from>
    <xdr:ext cx="405111" cy="259045"/>
    <xdr:sp macro="" textlink="">
      <xdr:nvSpPr>
        <xdr:cNvPr id="90" name="n_1mainValue【体育館・プール】&#10;有形固定資産減価償却率"/>
        <xdr:cNvSpPr txBox="1"/>
      </xdr:nvSpPr>
      <xdr:spPr>
        <a:xfrm>
          <a:off x="3582044" y="100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114" name="直線コネクタ 113"/>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115"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116" name="直線コネクタ 115"/>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117"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118" name="直線コネクタ 117"/>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32402</xdr:rowOff>
    </xdr:from>
    <xdr:ext cx="469744" cy="259045"/>
    <xdr:sp macro="" textlink="">
      <xdr:nvSpPr>
        <xdr:cNvPr id="119" name="【体育館・プール】&#10;一人当たり面積平均値テキスト"/>
        <xdr:cNvSpPr txBox="1"/>
      </xdr:nvSpPr>
      <xdr:spPr>
        <a:xfrm>
          <a:off x="10515600" y="10490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120" name="フローチャート: 判断 119"/>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121" name="フローチャート: 判断 120"/>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74312</xdr:rowOff>
    </xdr:from>
    <xdr:ext cx="469744" cy="259045"/>
    <xdr:sp macro="" textlink="">
      <xdr:nvSpPr>
        <xdr:cNvPr id="122" name="n_1aveValue【体育館・プール】&#10;一人当たり面積"/>
        <xdr:cNvSpPr txBox="1"/>
      </xdr:nvSpPr>
      <xdr:spPr>
        <a:xfrm>
          <a:off x="93917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19685</xdr:rowOff>
    </xdr:from>
    <xdr:to>
      <xdr:col>46</xdr:col>
      <xdr:colOff>38100</xdr:colOff>
      <xdr:row>61</xdr:row>
      <xdr:rowOff>121285</xdr:rowOff>
    </xdr:to>
    <xdr:sp macro="" textlink="">
      <xdr:nvSpPr>
        <xdr:cNvPr id="123" name="フローチャート: 判断 122"/>
        <xdr:cNvSpPr/>
      </xdr:nvSpPr>
      <xdr:spPr>
        <a:xfrm>
          <a:off x="869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137812</xdr:rowOff>
    </xdr:from>
    <xdr:ext cx="469744" cy="259045"/>
    <xdr:sp macro="" textlink="">
      <xdr:nvSpPr>
        <xdr:cNvPr id="124" name="n_2aveValue【体育館・プール】&#10;一人当たり面積"/>
        <xdr:cNvSpPr txBox="1"/>
      </xdr:nvSpPr>
      <xdr:spPr>
        <a:xfrm>
          <a:off x="8515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133985</xdr:rowOff>
    </xdr:from>
    <xdr:to>
      <xdr:col>55</xdr:col>
      <xdr:colOff>50800</xdr:colOff>
      <xdr:row>60</xdr:row>
      <xdr:rowOff>64135</xdr:rowOff>
    </xdr:to>
    <xdr:sp macro="" textlink="">
      <xdr:nvSpPr>
        <xdr:cNvPr id="130" name="楕円 129"/>
        <xdr:cNvSpPr/>
      </xdr:nvSpPr>
      <xdr:spPr>
        <a:xfrm>
          <a:off x="10426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156862</xdr:rowOff>
    </xdr:from>
    <xdr:ext cx="469744" cy="259045"/>
    <xdr:sp macro="" textlink="">
      <xdr:nvSpPr>
        <xdr:cNvPr id="131" name="【体育館・プール】&#10;一人当たり面積該当値テキスト"/>
        <xdr:cNvSpPr txBox="1"/>
      </xdr:nvSpPr>
      <xdr:spPr>
        <a:xfrm>
          <a:off x="10515600" y="1010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141605</xdr:rowOff>
    </xdr:from>
    <xdr:to>
      <xdr:col>50</xdr:col>
      <xdr:colOff>165100</xdr:colOff>
      <xdr:row>60</xdr:row>
      <xdr:rowOff>71755</xdr:rowOff>
    </xdr:to>
    <xdr:sp macro="" textlink="">
      <xdr:nvSpPr>
        <xdr:cNvPr id="132" name="楕円 131"/>
        <xdr:cNvSpPr/>
      </xdr:nvSpPr>
      <xdr:spPr>
        <a:xfrm>
          <a:off x="958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13335</xdr:rowOff>
    </xdr:from>
    <xdr:to>
      <xdr:col>55</xdr:col>
      <xdr:colOff>0</xdr:colOff>
      <xdr:row>60</xdr:row>
      <xdr:rowOff>20955</xdr:rowOff>
    </xdr:to>
    <xdr:cxnSp macro="">
      <xdr:nvCxnSpPr>
        <xdr:cNvPr id="133" name="直線コネクタ 132"/>
        <xdr:cNvCxnSpPr/>
      </xdr:nvCxnSpPr>
      <xdr:spPr>
        <a:xfrm flipV="1">
          <a:off x="9639300" y="103003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88282</xdr:rowOff>
    </xdr:from>
    <xdr:ext cx="469744" cy="259045"/>
    <xdr:sp macro="" textlink="">
      <xdr:nvSpPr>
        <xdr:cNvPr id="134" name="n_1mainValue【体育館・プール】&#10;一人当たり面積"/>
        <xdr:cNvSpPr txBox="1"/>
      </xdr:nvSpPr>
      <xdr:spPr>
        <a:xfrm>
          <a:off x="9391727" y="1003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5" name="テキスト ボックス 1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6" name="直線コネクタ 1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7" name="テキスト ボックス 1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8" name="直線コネクタ 1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9" name="テキスト ボックス 1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0" name="直線コネクタ 1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1" name="テキスト ボックス 1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2" name="直線コネクタ 1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3" name="テキスト ボックス 1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4" name="直線コネクタ 1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5" name="テキスト ボックス 1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6" name="直線コネクタ 1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7" name="テキスト ボックス 1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159" name="直線コネクタ 158"/>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160" name="【福祉施設】&#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161" name="直線コネクタ 160"/>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162" name="【福祉施設】&#10;有形固定資産減価償却率最大値テキスト"/>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163" name="直線コネクタ 162"/>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164"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165" name="フローチャート: 判断 164"/>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166" name="フローチャート: 判断 165"/>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108602</xdr:rowOff>
    </xdr:from>
    <xdr:ext cx="405111" cy="259045"/>
    <xdr:sp macro="" textlink="">
      <xdr:nvSpPr>
        <xdr:cNvPr id="167" name="n_1aveValue【福祉施設】&#10;有形固定資産減価償却率"/>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19686</xdr:rowOff>
    </xdr:from>
    <xdr:to>
      <xdr:col>15</xdr:col>
      <xdr:colOff>101600</xdr:colOff>
      <xdr:row>83</xdr:row>
      <xdr:rowOff>121286</xdr:rowOff>
    </xdr:to>
    <xdr:sp macro="" textlink="">
      <xdr:nvSpPr>
        <xdr:cNvPr id="168" name="フローチャート: 判断 167"/>
        <xdr:cNvSpPr/>
      </xdr:nvSpPr>
      <xdr:spPr>
        <a:xfrm>
          <a:off x="2857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137813</xdr:rowOff>
    </xdr:from>
    <xdr:ext cx="405111" cy="259045"/>
    <xdr:sp macro="" textlink="">
      <xdr:nvSpPr>
        <xdr:cNvPr id="169" name="n_2aveValue【福祉施設】&#10;有形固定資産減価償却率"/>
        <xdr:cNvSpPr txBox="1"/>
      </xdr:nvSpPr>
      <xdr:spPr>
        <a:xfrm>
          <a:off x="2705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0" name="テキスト ボックス 1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1" name="テキスト ボックス 1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2" name="テキスト ボックス 1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3" name="テキスト ボックス 1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4" name="テキスト ボックス 1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31114</xdr:rowOff>
    </xdr:from>
    <xdr:to>
      <xdr:col>24</xdr:col>
      <xdr:colOff>114300</xdr:colOff>
      <xdr:row>78</xdr:row>
      <xdr:rowOff>132714</xdr:rowOff>
    </xdr:to>
    <xdr:sp macro="" textlink="">
      <xdr:nvSpPr>
        <xdr:cNvPr id="175" name="楕円 174"/>
        <xdr:cNvSpPr/>
      </xdr:nvSpPr>
      <xdr:spPr>
        <a:xfrm>
          <a:off x="45847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155591</xdr:rowOff>
    </xdr:from>
    <xdr:ext cx="405111" cy="259045"/>
    <xdr:sp macro="" textlink="">
      <xdr:nvSpPr>
        <xdr:cNvPr id="176" name="【福祉施設】&#10;有形固定資産減価償却率該当値テキスト"/>
        <xdr:cNvSpPr txBox="1"/>
      </xdr:nvSpPr>
      <xdr:spPr>
        <a:xfrm>
          <a:off x="4673600" y="13357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38736</xdr:rowOff>
    </xdr:from>
    <xdr:to>
      <xdr:col>20</xdr:col>
      <xdr:colOff>38100</xdr:colOff>
      <xdr:row>78</xdr:row>
      <xdr:rowOff>140336</xdr:rowOff>
    </xdr:to>
    <xdr:sp macro="" textlink="">
      <xdr:nvSpPr>
        <xdr:cNvPr id="177" name="楕円 176"/>
        <xdr:cNvSpPr/>
      </xdr:nvSpPr>
      <xdr:spPr>
        <a:xfrm>
          <a:off x="3746500" y="13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81914</xdr:rowOff>
    </xdr:from>
    <xdr:to>
      <xdr:col>24</xdr:col>
      <xdr:colOff>63500</xdr:colOff>
      <xdr:row>78</xdr:row>
      <xdr:rowOff>89536</xdr:rowOff>
    </xdr:to>
    <xdr:cxnSp macro="">
      <xdr:nvCxnSpPr>
        <xdr:cNvPr id="178" name="直線コネクタ 177"/>
        <xdr:cNvCxnSpPr/>
      </xdr:nvCxnSpPr>
      <xdr:spPr>
        <a:xfrm flipV="1">
          <a:off x="3797300" y="134550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156863</xdr:rowOff>
    </xdr:from>
    <xdr:ext cx="405111" cy="259045"/>
    <xdr:sp macro="" textlink="">
      <xdr:nvSpPr>
        <xdr:cNvPr id="179" name="n_1mainValue【福祉施設】&#10;有形固定資産減価償却率"/>
        <xdr:cNvSpPr txBox="1"/>
      </xdr:nvSpPr>
      <xdr:spPr>
        <a:xfrm>
          <a:off x="3582044" y="1318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0" name="正方形/長方形 1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1" name="正方形/長方形 1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2" name="正方形/長方形 1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3" name="正方形/長方形 1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4" name="正方形/長方形 1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5" name="正方形/長方形 1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6" name="正方形/長方形 1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7" name="正方形/長方形 1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8" name="テキスト ボックス 1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9" name="直線コネクタ 1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0" name="直線コネクタ 1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1" name="テキスト ボックス 1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2" name="直線コネクタ 1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3" name="テキスト ボックス 1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4" name="直線コネクタ 1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5" name="テキスト ボックス 1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6" name="直線コネクタ 1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7" name="テキスト ボックス 1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8" name="直線コネクタ 1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99" name="テキスト ボックス 1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0" name="直線コネクタ 1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1" name="テキスト ボックス 20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05" name="直線コネクタ 204"/>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06"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07" name="直線コネクタ 206"/>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208"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209" name="直線コネクタ 208"/>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137540</xdr:rowOff>
    </xdr:from>
    <xdr:ext cx="469744" cy="259045"/>
    <xdr:sp macro="" textlink="">
      <xdr:nvSpPr>
        <xdr:cNvPr id="210" name="【福祉施設】&#10;一人当たり面積平均値テキスト"/>
        <xdr:cNvSpPr txBox="1"/>
      </xdr:nvSpPr>
      <xdr:spPr>
        <a:xfrm>
          <a:off x="10515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211" name="フローチャート: 判断 210"/>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212" name="フローチャート: 判断 211"/>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41746</xdr:rowOff>
    </xdr:from>
    <xdr:ext cx="469744" cy="259045"/>
    <xdr:sp macro="" textlink="">
      <xdr:nvSpPr>
        <xdr:cNvPr id="213" name="n_1aveValue【福祉施設】&#10;一人当たり面積"/>
        <xdr:cNvSpPr txBox="1"/>
      </xdr:nvSpPr>
      <xdr:spPr>
        <a:xfrm>
          <a:off x="93917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82006</xdr:rowOff>
    </xdr:from>
    <xdr:to>
      <xdr:col>46</xdr:col>
      <xdr:colOff>38100</xdr:colOff>
      <xdr:row>85</xdr:row>
      <xdr:rowOff>12156</xdr:rowOff>
    </xdr:to>
    <xdr:sp macro="" textlink="">
      <xdr:nvSpPr>
        <xdr:cNvPr id="214" name="フローチャート: 判断 213"/>
        <xdr:cNvSpPr/>
      </xdr:nvSpPr>
      <xdr:spPr>
        <a:xfrm>
          <a:off x="8699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28683</xdr:rowOff>
    </xdr:from>
    <xdr:ext cx="469744" cy="259045"/>
    <xdr:sp macro="" textlink="">
      <xdr:nvSpPr>
        <xdr:cNvPr id="215" name="n_2aveValue【福祉施設】&#10;一人当たり面積"/>
        <xdr:cNvSpPr txBox="1"/>
      </xdr:nvSpPr>
      <xdr:spPr>
        <a:xfrm>
          <a:off x="851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15058</xdr:rowOff>
    </xdr:from>
    <xdr:to>
      <xdr:col>55</xdr:col>
      <xdr:colOff>50800</xdr:colOff>
      <xdr:row>85</xdr:row>
      <xdr:rowOff>116658</xdr:rowOff>
    </xdr:to>
    <xdr:sp macro="" textlink="">
      <xdr:nvSpPr>
        <xdr:cNvPr id="221" name="楕円 220"/>
        <xdr:cNvSpPr/>
      </xdr:nvSpPr>
      <xdr:spPr>
        <a:xfrm>
          <a:off x="104267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164935</xdr:rowOff>
    </xdr:from>
    <xdr:ext cx="469744" cy="259045"/>
    <xdr:sp macro="" textlink="">
      <xdr:nvSpPr>
        <xdr:cNvPr id="222" name="【福祉施設】&#10;一人当たり面積該当値テキスト"/>
        <xdr:cNvSpPr txBox="1"/>
      </xdr:nvSpPr>
      <xdr:spPr>
        <a:xfrm>
          <a:off x="10515600"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18324</xdr:rowOff>
    </xdr:from>
    <xdr:to>
      <xdr:col>50</xdr:col>
      <xdr:colOff>165100</xdr:colOff>
      <xdr:row>85</xdr:row>
      <xdr:rowOff>119924</xdr:rowOff>
    </xdr:to>
    <xdr:sp macro="" textlink="">
      <xdr:nvSpPr>
        <xdr:cNvPr id="223" name="楕円 222"/>
        <xdr:cNvSpPr/>
      </xdr:nvSpPr>
      <xdr:spPr>
        <a:xfrm>
          <a:off x="9588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65858</xdr:rowOff>
    </xdr:from>
    <xdr:to>
      <xdr:col>55</xdr:col>
      <xdr:colOff>0</xdr:colOff>
      <xdr:row>85</xdr:row>
      <xdr:rowOff>69124</xdr:rowOff>
    </xdr:to>
    <xdr:cxnSp macro="">
      <xdr:nvCxnSpPr>
        <xdr:cNvPr id="224" name="直線コネクタ 223"/>
        <xdr:cNvCxnSpPr/>
      </xdr:nvCxnSpPr>
      <xdr:spPr>
        <a:xfrm flipV="1">
          <a:off x="9639300" y="146391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111051</xdr:rowOff>
    </xdr:from>
    <xdr:ext cx="469744" cy="259045"/>
    <xdr:sp macro="" textlink="">
      <xdr:nvSpPr>
        <xdr:cNvPr id="225" name="n_1mainValue【福祉施設】&#10;一人当たり面積"/>
        <xdr:cNvSpPr txBox="1"/>
      </xdr:nvSpPr>
      <xdr:spPr>
        <a:xfrm>
          <a:off x="93917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6" name="直線コネクタ 2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7" name="テキスト ボックス 2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8" name="直線コネクタ 2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9" name="テキスト ボックス 2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0" name="直線コネクタ 2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1" name="テキスト ボックス 2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2" name="直線コネクタ 2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3" name="テキスト ボックス 2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4" name="直線コネクタ 2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5" name="テキスト ボックス 2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6" name="直線コネクタ 2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7" name="テキスト ボックス 2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9" name="テキスト ボックス 2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43543</xdr:rowOff>
    </xdr:to>
    <xdr:cxnSp macro="">
      <xdr:nvCxnSpPr>
        <xdr:cNvPr id="251" name="直線コネクタ 250"/>
        <xdr:cNvCxnSpPr/>
      </xdr:nvCxnSpPr>
      <xdr:spPr>
        <a:xfrm flipV="1">
          <a:off x="4634865" y="1710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252" name="【市民会館】&#10;有形固定資産減価償却率最小値テキスト"/>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253" name="直線コネクタ 252"/>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54"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55" name="直線コネクタ 254"/>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147519</xdr:rowOff>
    </xdr:from>
    <xdr:ext cx="405111" cy="259045"/>
    <xdr:sp macro="" textlink="">
      <xdr:nvSpPr>
        <xdr:cNvPr id="256" name="【市民会館】&#10;有形固定資産減価償却率平均値テキスト"/>
        <xdr:cNvSpPr txBox="1"/>
      </xdr:nvSpPr>
      <xdr:spPr>
        <a:xfrm>
          <a:off x="4673600" y="1780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257" name="フローチャート: 判断 256"/>
        <xdr:cNvSpPr/>
      </xdr:nvSpPr>
      <xdr:spPr>
        <a:xfrm>
          <a:off x="45847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258" name="フローチャート: 判断 257"/>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100165</xdr:rowOff>
    </xdr:from>
    <xdr:ext cx="405111" cy="259045"/>
    <xdr:sp macro="" textlink="">
      <xdr:nvSpPr>
        <xdr:cNvPr id="259" name="n_1ave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10705</xdr:rowOff>
    </xdr:from>
    <xdr:to>
      <xdr:col>15</xdr:col>
      <xdr:colOff>101600</xdr:colOff>
      <xdr:row>104</xdr:row>
      <xdr:rowOff>112305</xdr:rowOff>
    </xdr:to>
    <xdr:sp macro="" textlink="">
      <xdr:nvSpPr>
        <xdr:cNvPr id="260" name="フローチャート: 判断 259"/>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128832</xdr:rowOff>
    </xdr:from>
    <xdr:ext cx="405111" cy="259045"/>
    <xdr:sp macro="" textlink="">
      <xdr:nvSpPr>
        <xdr:cNvPr id="261"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2" name="テキスト ボックス 2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3" name="テキスト ボックス 2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4" name="テキスト ボックス 2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5" name="テキスト ボックス 2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6" name="テキスト ボックス 2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160927</xdr:rowOff>
    </xdr:from>
    <xdr:to>
      <xdr:col>24</xdr:col>
      <xdr:colOff>114300</xdr:colOff>
      <xdr:row>101</xdr:row>
      <xdr:rowOff>91077</xdr:rowOff>
    </xdr:to>
    <xdr:sp macro="" textlink="">
      <xdr:nvSpPr>
        <xdr:cNvPr id="267" name="楕円 266"/>
        <xdr:cNvSpPr/>
      </xdr:nvSpPr>
      <xdr:spPr>
        <a:xfrm>
          <a:off x="4584700" y="173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12354</xdr:rowOff>
    </xdr:from>
    <xdr:ext cx="405111" cy="259045"/>
    <xdr:sp macro="" textlink="">
      <xdr:nvSpPr>
        <xdr:cNvPr id="268" name="【市民会館】&#10;有形固定資産減価償却率該当値テキスト"/>
        <xdr:cNvSpPr txBox="1"/>
      </xdr:nvSpPr>
      <xdr:spPr>
        <a:xfrm>
          <a:off x="4673600" y="1715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33564</xdr:rowOff>
    </xdr:from>
    <xdr:to>
      <xdr:col>20</xdr:col>
      <xdr:colOff>38100</xdr:colOff>
      <xdr:row>101</xdr:row>
      <xdr:rowOff>135164</xdr:rowOff>
    </xdr:to>
    <xdr:sp macro="" textlink="">
      <xdr:nvSpPr>
        <xdr:cNvPr id="269" name="楕円 268"/>
        <xdr:cNvSpPr/>
      </xdr:nvSpPr>
      <xdr:spPr>
        <a:xfrm>
          <a:off x="37465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40277</xdr:rowOff>
    </xdr:from>
    <xdr:to>
      <xdr:col>24</xdr:col>
      <xdr:colOff>63500</xdr:colOff>
      <xdr:row>101</xdr:row>
      <xdr:rowOff>84364</xdr:rowOff>
    </xdr:to>
    <xdr:cxnSp macro="">
      <xdr:nvCxnSpPr>
        <xdr:cNvPr id="270" name="直線コネクタ 269"/>
        <xdr:cNvCxnSpPr/>
      </xdr:nvCxnSpPr>
      <xdr:spPr>
        <a:xfrm flipV="1">
          <a:off x="3797300" y="1735672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151691</xdr:rowOff>
    </xdr:from>
    <xdr:ext cx="405111" cy="259045"/>
    <xdr:sp macro="" textlink="">
      <xdr:nvSpPr>
        <xdr:cNvPr id="271" name="n_1mainValue【市民会館】&#10;有形固定資産減価償却率"/>
        <xdr:cNvSpPr txBox="1"/>
      </xdr:nvSpPr>
      <xdr:spPr>
        <a:xfrm>
          <a:off x="35820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0" name="テキスト ボックス 2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1" name="直線コネクタ 2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2" name="直線コネクタ 28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3" name="テキスト ボックス 28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4" name="直線コネクタ 28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5" name="テキスト ボックス 28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6" name="直線コネクタ 28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7" name="テキスト ボックス 28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8" name="直線コネクタ 28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9" name="テキスト ボックス 28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90" name="直線コネクタ 28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1" name="テキスト ボックス 29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2" name="直線コネクタ 29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3" name="テキスト ボックス 29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4" name="直線コネクタ 29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5" name="テキスト ボックス 29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141514</xdr:rowOff>
    </xdr:from>
    <xdr:to>
      <xdr:col>54</xdr:col>
      <xdr:colOff>189865</xdr:colOff>
      <xdr:row>108</xdr:row>
      <xdr:rowOff>92529</xdr:rowOff>
    </xdr:to>
    <xdr:cxnSp macro="">
      <xdr:nvCxnSpPr>
        <xdr:cNvPr id="297" name="直線コネクタ 296"/>
        <xdr:cNvCxnSpPr/>
      </xdr:nvCxnSpPr>
      <xdr:spPr>
        <a:xfrm flipV="1">
          <a:off x="10476865" y="17286514"/>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298" name="【市民会館】&#10;一人当たり面積最小値テキスト"/>
        <xdr:cNvSpPr txBox="1"/>
      </xdr:nvSpPr>
      <xdr:spPr>
        <a:xfrm>
          <a:off x="10515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299" name="直線コネクタ 298"/>
        <xdr:cNvCxnSpPr/>
      </xdr:nvCxnSpPr>
      <xdr:spPr>
        <a:xfrm>
          <a:off x="10388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88191</xdr:rowOff>
    </xdr:from>
    <xdr:ext cx="469744" cy="259045"/>
    <xdr:sp macro="" textlink="">
      <xdr:nvSpPr>
        <xdr:cNvPr id="300" name="【市民会館】&#10;一人当たり面積最大値テキスト"/>
        <xdr:cNvSpPr txBox="1"/>
      </xdr:nvSpPr>
      <xdr:spPr>
        <a:xfrm>
          <a:off x="10515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141514</xdr:rowOff>
    </xdr:from>
    <xdr:to>
      <xdr:col>55</xdr:col>
      <xdr:colOff>88900</xdr:colOff>
      <xdr:row>100</xdr:row>
      <xdr:rowOff>141514</xdr:rowOff>
    </xdr:to>
    <xdr:cxnSp macro="">
      <xdr:nvCxnSpPr>
        <xdr:cNvPr id="301" name="直線コネクタ 300"/>
        <xdr:cNvCxnSpPr/>
      </xdr:nvCxnSpPr>
      <xdr:spPr>
        <a:xfrm>
          <a:off x="10388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67871</xdr:rowOff>
    </xdr:from>
    <xdr:ext cx="469744" cy="259045"/>
    <xdr:sp macro="" textlink="">
      <xdr:nvSpPr>
        <xdr:cNvPr id="302" name="【市民会館】&#10;一人当たり面積平均値テキスト"/>
        <xdr:cNvSpPr txBox="1"/>
      </xdr:nvSpPr>
      <xdr:spPr>
        <a:xfrm>
          <a:off x="10515600" y="1824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44994</xdr:rowOff>
    </xdr:from>
    <xdr:to>
      <xdr:col>55</xdr:col>
      <xdr:colOff>50800</xdr:colOff>
      <xdr:row>107</xdr:row>
      <xdr:rowOff>146594</xdr:rowOff>
    </xdr:to>
    <xdr:sp macro="" textlink="">
      <xdr:nvSpPr>
        <xdr:cNvPr id="303" name="フローチャート: 判断 302"/>
        <xdr:cNvSpPr/>
      </xdr:nvSpPr>
      <xdr:spPr>
        <a:xfrm>
          <a:off x="10426700" y="1839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304" name="フローチャート: 判断 303"/>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143527</xdr:rowOff>
    </xdr:from>
    <xdr:ext cx="469744" cy="259045"/>
    <xdr:sp macro="" textlink="">
      <xdr:nvSpPr>
        <xdr:cNvPr id="305" name="n_1aveValue【市民会館】&#10;一人当たり面積"/>
        <xdr:cNvSpPr txBox="1"/>
      </xdr:nvSpPr>
      <xdr:spPr>
        <a:xfrm>
          <a:off x="93917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15602</xdr:rowOff>
    </xdr:from>
    <xdr:to>
      <xdr:col>46</xdr:col>
      <xdr:colOff>38100</xdr:colOff>
      <xdr:row>107</xdr:row>
      <xdr:rowOff>117202</xdr:rowOff>
    </xdr:to>
    <xdr:sp macro="" textlink="">
      <xdr:nvSpPr>
        <xdr:cNvPr id="306" name="フローチャート: 判断 305"/>
        <xdr:cNvSpPr/>
      </xdr:nvSpPr>
      <xdr:spPr>
        <a:xfrm>
          <a:off x="8699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133729</xdr:rowOff>
    </xdr:from>
    <xdr:ext cx="469744" cy="259045"/>
    <xdr:sp macro="" textlink="">
      <xdr:nvSpPr>
        <xdr:cNvPr id="307" name="n_2aveValue【市民会館】&#10;一人当たり面積"/>
        <xdr:cNvSpPr txBox="1"/>
      </xdr:nvSpPr>
      <xdr:spPr>
        <a:xfrm>
          <a:off x="8515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8" name="テキスト ボックス 3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9" name="テキスト ボックス 3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0" name="テキスト ボックス 3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1" name="テキスト ボックス 3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2" name="テキスト ボックス 3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54792</xdr:rowOff>
    </xdr:from>
    <xdr:to>
      <xdr:col>55</xdr:col>
      <xdr:colOff>50800</xdr:colOff>
      <xdr:row>107</xdr:row>
      <xdr:rowOff>156392</xdr:rowOff>
    </xdr:to>
    <xdr:sp macro="" textlink="">
      <xdr:nvSpPr>
        <xdr:cNvPr id="313" name="楕円 312"/>
        <xdr:cNvSpPr/>
      </xdr:nvSpPr>
      <xdr:spPr>
        <a:xfrm>
          <a:off x="104267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33219</xdr:rowOff>
    </xdr:from>
    <xdr:ext cx="469744" cy="259045"/>
    <xdr:sp macro="" textlink="">
      <xdr:nvSpPr>
        <xdr:cNvPr id="314" name="【市民会館】&#10;一人当たり面積該当値テキスト"/>
        <xdr:cNvSpPr txBox="1"/>
      </xdr:nvSpPr>
      <xdr:spPr>
        <a:xfrm>
          <a:off x="10515600" y="1837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56424</xdr:rowOff>
    </xdr:from>
    <xdr:to>
      <xdr:col>50</xdr:col>
      <xdr:colOff>165100</xdr:colOff>
      <xdr:row>107</xdr:row>
      <xdr:rowOff>158024</xdr:rowOff>
    </xdr:to>
    <xdr:sp macro="" textlink="">
      <xdr:nvSpPr>
        <xdr:cNvPr id="315" name="楕円 314"/>
        <xdr:cNvSpPr/>
      </xdr:nvSpPr>
      <xdr:spPr>
        <a:xfrm>
          <a:off x="9588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105592</xdr:rowOff>
    </xdr:from>
    <xdr:to>
      <xdr:col>55</xdr:col>
      <xdr:colOff>0</xdr:colOff>
      <xdr:row>107</xdr:row>
      <xdr:rowOff>107224</xdr:rowOff>
    </xdr:to>
    <xdr:cxnSp macro="">
      <xdr:nvCxnSpPr>
        <xdr:cNvPr id="316" name="直線コネクタ 315"/>
        <xdr:cNvCxnSpPr/>
      </xdr:nvCxnSpPr>
      <xdr:spPr>
        <a:xfrm flipV="1">
          <a:off x="9639300" y="1845074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149151</xdr:rowOff>
    </xdr:from>
    <xdr:ext cx="469744" cy="259045"/>
    <xdr:sp macro="" textlink="">
      <xdr:nvSpPr>
        <xdr:cNvPr id="317" name="n_1mainValue【市民会館】&#10;一人当たり面積"/>
        <xdr:cNvSpPr txBox="1"/>
      </xdr:nvSpPr>
      <xdr:spPr>
        <a:xfrm>
          <a:off x="9391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8" name="テキスト ボックス 3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9" name="直線コネクタ 3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0" name="テキスト ボックス 3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1" name="直線コネクタ 3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2" name="テキスト ボックス 3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3" name="直線コネクタ 3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4" name="テキスト ボックス 3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5" name="直線コネクタ 3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6" name="テキスト ボックス 3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7" name="直線コネクタ 3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8" name="テキスト ボックス 3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342" name="直線コネクタ 341"/>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343" name="【一般廃棄物処理施設】&#10;有形固定資産減価償却率最小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344" name="直線コネクタ 343"/>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345" name="【一般廃棄物処理施設】&#10;有形固定資産減価償却率最大値テキスト"/>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346" name="直線コネクタ 345"/>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347" name="【一般廃棄物処理施設】&#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48" name="フローチャート: 判断 347"/>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349" name="フローチャート: 判断 348"/>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120667</xdr:rowOff>
    </xdr:from>
    <xdr:ext cx="405111" cy="259045"/>
    <xdr:sp macro="" textlink="">
      <xdr:nvSpPr>
        <xdr:cNvPr id="350" name="n_1aveValue【一般廃棄物処理施設】&#10;有形固定資産減価償却率"/>
        <xdr:cNvSpPr txBox="1"/>
      </xdr:nvSpPr>
      <xdr:spPr>
        <a:xfrm>
          <a:off x="15266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46355</xdr:rowOff>
    </xdr:from>
    <xdr:to>
      <xdr:col>76</xdr:col>
      <xdr:colOff>165100</xdr:colOff>
      <xdr:row>38</xdr:row>
      <xdr:rowOff>147955</xdr:rowOff>
    </xdr:to>
    <xdr:sp macro="" textlink="">
      <xdr:nvSpPr>
        <xdr:cNvPr id="351" name="フローチャート: 判断 350"/>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164482</xdr:rowOff>
    </xdr:from>
    <xdr:ext cx="405111" cy="259045"/>
    <xdr:sp macro="" textlink="">
      <xdr:nvSpPr>
        <xdr:cNvPr id="352" name="n_2aveValue【一般廃棄物処理施設】&#10;有形固定資産減価償却率"/>
        <xdr:cNvSpPr txBox="1"/>
      </xdr:nvSpPr>
      <xdr:spPr>
        <a:xfrm>
          <a:off x="14389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3" name="テキスト ボックス 3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4" name="テキスト ボックス 3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5" name="テキスト ボックス 3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6" name="テキスト ボックス 3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7" name="テキスト ボックス 3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358" name="楕円 357"/>
        <xdr:cNvSpPr/>
      </xdr:nvSpPr>
      <xdr:spPr>
        <a:xfrm>
          <a:off x="16268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34307</xdr:rowOff>
    </xdr:from>
    <xdr:ext cx="405111" cy="259045"/>
    <xdr:sp macro="" textlink="">
      <xdr:nvSpPr>
        <xdr:cNvPr id="359" name="【一般廃棄物処理施設】&#10;有形固定資産減価償却率該当値テキスト"/>
        <xdr:cNvSpPr txBox="1"/>
      </xdr:nvSpPr>
      <xdr:spPr>
        <a:xfrm>
          <a:off x="16357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103505</xdr:rowOff>
    </xdr:from>
    <xdr:to>
      <xdr:col>81</xdr:col>
      <xdr:colOff>101600</xdr:colOff>
      <xdr:row>39</xdr:row>
      <xdr:rowOff>33655</xdr:rowOff>
    </xdr:to>
    <xdr:sp macro="" textlink="">
      <xdr:nvSpPr>
        <xdr:cNvPr id="360" name="楕円 359"/>
        <xdr:cNvSpPr/>
      </xdr:nvSpPr>
      <xdr:spPr>
        <a:xfrm>
          <a:off x="15430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106680</xdr:rowOff>
    </xdr:from>
    <xdr:to>
      <xdr:col>85</xdr:col>
      <xdr:colOff>127000</xdr:colOff>
      <xdr:row>38</xdr:row>
      <xdr:rowOff>154305</xdr:rowOff>
    </xdr:to>
    <xdr:cxnSp macro="">
      <xdr:nvCxnSpPr>
        <xdr:cNvPr id="361" name="直線コネクタ 360"/>
        <xdr:cNvCxnSpPr/>
      </xdr:nvCxnSpPr>
      <xdr:spPr>
        <a:xfrm flipV="1">
          <a:off x="15481300" y="66217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24782</xdr:rowOff>
    </xdr:from>
    <xdr:ext cx="405111" cy="259045"/>
    <xdr:sp macro="" textlink="">
      <xdr:nvSpPr>
        <xdr:cNvPr id="362" name="n_1mainValue【一般廃棄物処理施設】&#10;有形固定資産減価償却率"/>
        <xdr:cNvSpPr txBox="1"/>
      </xdr:nvSpPr>
      <xdr:spPr>
        <a:xfrm>
          <a:off x="152660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3" name="直線コネクタ 3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4" name="テキスト ボックス 3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5" name="直線コネクタ 3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6" name="テキスト ボックス 3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7" name="直線コネクタ 3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8" name="テキスト ボックス 3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9" name="直線コネクタ 3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0" name="テキスト ボックス 3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2" name="テキスト ボックス 3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384" name="直線コネクタ 383"/>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385" name="【一般廃棄物処理施設】&#10;一人当たり有形固定資産（償却資産）額最小値テキスト"/>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386" name="直線コネクタ 385"/>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387" name="【一般廃棄物処理施設】&#10;一人当たり有形固定資産（償却資産）額最大値テキスト"/>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388" name="直線コネクタ 387"/>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376</xdr:rowOff>
    </xdr:from>
    <xdr:ext cx="534377" cy="259045"/>
    <xdr:sp macro="" textlink="">
      <xdr:nvSpPr>
        <xdr:cNvPr id="389" name="【一般廃棄物処理施設】&#10;一人当たり有形固定資産（償却資産）額平均値テキスト"/>
        <xdr:cNvSpPr txBox="1"/>
      </xdr:nvSpPr>
      <xdr:spPr>
        <a:xfrm>
          <a:off x="22199600" y="651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390" name="フローチャート: 判断 389"/>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391" name="フローチャート: 判断 390"/>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105918</xdr:rowOff>
    </xdr:from>
    <xdr:ext cx="534377" cy="259045"/>
    <xdr:sp macro="" textlink="">
      <xdr:nvSpPr>
        <xdr:cNvPr id="392" name="n_1aveValue【一般廃棄物処理施設】&#10;一人当たり有形固定資産（償却資産）額"/>
        <xdr:cNvSpPr txBox="1"/>
      </xdr:nvSpPr>
      <xdr:spPr>
        <a:xfrm>
          <a:off x="210434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23315</xdr:rowOff>
    </xdr:from>
    <xdr:to>
      <xdr:col>107</xdr:col>
      <xdr:colOff>101600</xdr:colOff>
      <xdr:row>39</xdr:row>
      <xdr:rowOff>124915</xdr:rowOff>
    </xdr:to>
    <xdr:sp macro="" textlink="">
      <xdr:nvSpPr>
        <xdr:cNvPr id="393" name="フローチャート: 判断 392"/>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141442</xdr:rowOff>
    </xdr:from>
    <xdr:ext cx="534377" cy="259045"/>
    <xdr:sp macro="" textlink="">
      <xdr:nvSpPr>
        <xdr:cNvPr id="394" name="n_2aveValue【一般廃棄物処理施設】&#10;一人当たり有形固定資産（償却資産）額"/>
        <xdr:cNvSpPr txBox="1"/>
      </xdr:nvSpPr>
      <xdr:spPr>
        <a:xfrm>
          <a:off x="20167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139544</xdr:rowOff>
    </xdr:from>
    <xdr:to>
      <xdr:col>116</xdr:col>
      <xdr:colOff>114300</xdr:colOff>
      <xdr:row>41</xdr:row>
      <xdr:rowOff>69694</xdr:rowOff>
    </xdr:to>
    <xdr:sp macro="" textlink="">
      <xdr:nvSpPr>
        <xdr:cNvPr id="400" name="楕円 399"/>
        <xdr:cNvSpPr/>
      </xdr:nvSpPr>
      <xdr:spPr>
        <a:xfrm>
          <a:off x="22110700" y="699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54471</xdr:rowOff>
    </xdr:from>
    <xdr:ext cx="534377" cy="259045"/>
    <xdr:sp macro="" textlink="">
      <xdr:nvSpPr>
        <xdr:cNvPr id="401" name="【一般廃棄物処理施設】&#10;一人当たり有形固定資産（償却資産）額該当値テキスト"/>
        <xdr:cNvSpPr txBox="1"/>
      </xdr:nvSpPr>
      <xdr:spPr>
        <a:xfrm>
          <a:off x="22199600" y="691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139627</xdr:rowOff>
    </xdr:from>
    <xdr:to>
      <xdr:col>112</xdr:col>
      <xdr:colOff>38100</xdr:colOff>
      <xdr:row>41</xdr:row>
      <xdr:rowOff>69777</xdr:rowOff>
    </xdr:to>
    <xdr:sp macro="" textlink="">
      <xdr:nvSpPr>
        <xdr:cNvPr id="402" name="楕円 401"/>
        <xdr:cNvSpPr/>
      </xdr:nvSpPr>
      <xdr:spPr>
        <a:xfrm>
          <a:off x="21272500" y="699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18894</xdr:rowOff>
    </xdr:from>
    <xdr:to>
      <xdr:col>116</xdr:col>
      <xdr:colOff>63500</xdr:colOff>
      <xdr:row>41</xdr:row>
      <xdr:rowOff>18977</xdr:rowOff>
    </xdr:to>
    <xdr:cxnSp macro="">
      <xdr:nvCxnSpPr>
        <xdr:cNvPr id="403" name="直線コネクタ 402"/>
        <xdr:cNvCxnSpPr/>
      </xdr:nvCxnSpPr>
      <xdr:spPr>
        <a:xfrm flipV="1">
          <a:off x="21323300" y="7048344"/>
          <a:ext cx="8382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60904</xdr:rowOff>
    </xdr:from>
    <xdr:ext cx="534377" cy="259045"/>
    <xdr:sp macro="" textlink="">
      <xdr:nvSpPr>
        <xdr:cNvPr id="404" name="n_1mainValue【一般廃棄物処理施設】&#10;一人当たり有形固定資産（償却資産）額"/>
        <xdr:cNvSpPr txBox="1"/>
      </xdr:nvSpPr>
      <xdr:spPr>
        <a:xfrm>
          <a:off x="21043411" y="70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5" name="テキスト ボックス 4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5" name="テキスト ボックス 42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429" name="直線コネクタ 428"/>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30"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1" name="直線コネクタ 430"/>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32"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3" name="直線コネクタ 432"/>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62882</xdr:rowOff>
    </xdr:from>
    <xdr:ext cx="405111" cy="259045"/>
    <xdr:sp macro="" textlink="">
      <xdr:nvSpPr>
        <xdr:cNvPr id="434" name="【保健センター・保健所】&#10;有形固定資産減価償却率平均値テキスト"/>
        <xdr:cNvSpPr txBox="1"/>
      </xdr:nvSpPr>
      <xdr:spPr>
        <a:xfrm>
          <a:off x="16357600" y="10521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435" name="フローチャート: 判断 434"/>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436" name="フローチャート: 判断 435"/>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13352</xdr:rowOff>
    </xdr:from>
    <xdr:ext cx="405111" cy="259045"/>
    <xdr:sp macro="" textlink="">
      <xdr:nvSpPr>
        <xdr:cNvPr id="437" name="n_1aveValue【保健センター・保健所】&#10;有形固定資産減価償却率"/>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46355</xdr:rowOff>
    </xdr:from>
    <xdr:to>
      <xdr:col>76</xdr:col>
      <xdr:colOff>165100</xdr:colOff>
      <xdr:row>61</xdr:row>
      <xdr:rowOff>147955</xdr:rowOff>
    </xdr:to>
    <xdr:sp macro="" textlink="">
      <xdr:nvSpPr>
        <xdr:cNvPr id="438" name="フローチャート: 判断 437"/>
        <xdr:cNvSpPr/>
      </xdr:nvSpPr>
      <xdr:spPr>
        <a:xfrm>
          <a:off x="14541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164482</xdr:rowOff>
    </xdr:from>
    <xdr:ext cx="405111" cy="259045"/>
    <xdr:sp macro="" textlink="">
      <xdr:nvSpPr>
        <xdr:cNvPr id="439" name="n_2aveValue【保健センター・保健所】&#10;有形固定資産減価償却率"/>
        <xdr:cNvSpPr txBox="1"/>
      </xdr:nvSpPr>
      <xdr:spPr>
        <a:xfrm>
          <a:off x="1438974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44450</xdr:rowOff>
    </xdr:from>
    <xdr:to>
      <xdr:col>85</xdr:col>
      <xdr:colOff>177800</xdr:colOff>
      <xdr:row>55</xdr:row>
      <xdr:rowOff>146050</xdr:rowOff>
    </xdr:to>
    <xdr:sp macro="" textlink="">
      <xdr:nvSpPr>
        <xdr:cNvPr id="445" name="楕円 444"/>
        <xdr:cNvSpPr/>
      </xdr:nvSpPr>
      <xdr:spPr>
        <a:xfrm>
          <a:off x="16268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168927</xdr:rowOff>
    </xdr:from>
    <xdr:ext cx="469744" cy="259045"/>
    <xdr:sp macro="" textlink="">
      <xdr:nvSpPr>
        <xdr:cNvPr id="446" name="【保健センター・保健所】&#10;有形固定資産減価償却率該当値テキスト"/>
        <xdr:cNvSpPr txBox="1"/>
      </xdr:nvSpPr>
      <xdr:spPr>
        <a:xfrm>
          <a:off x="16357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44450</xdr:rowOff>
    </xdr:from>
    <xdr:to>
      <xdr:col>81</xdr:col>
      <xdr:colOff>101600</xdr:colOff>
      <xdr:row>55</xdr:row>
      <xdr:rowOff>146050</xdr:rowOff>
    </xdr:to>
    <xdr:sp macro="" textlink="">
      <xdr:nvSpPr>
        <xdr:cNvPr id="447" name="楕円 446"/>
        <xdr:cNvSpPr/>
      </xdr:nvSpPr>
      <xdr:spPr>
        <a:xfrm>
          <a:off x="15430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95250</xdr:rowOff>
    </xdr:from>
    <xdr:to>
      <xdr:col>85</xdr:col>
      <xdr:colOff>127000</xdr:colOff>
      <xdr:row>55</xdr:row>
      <xdr:rowOff>95250</xdr:rowOff>
    </xdr:to>
    <xdr:cxnSp macro="">
      <xdr:nvCxnSpPr>
        <xdr:cNvPr id="448" name="直線コネクタ 447"/>
        <xdr:cNvCxnSpPr/>
      </xdr:nvCxnSpPr>
      <xdr:spPr>
        <a:xfrm>
          <a:off x="15481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53</xdr:row>
      <xdr:rowOff>162577</xdr:rowOff>
    </xdr:from>
    <xdr:ext cx="469744" cy="259045"/>
    <xdr:sp macro="" textlink="">
      <xdr:nvSpPr>
        <xdr:cNvPr id="449" name="n_1mainValue【保健センター・保健所】&#10;有形固定資産減価償却率"/>
        <xdr:cNvSpPr txBox="1"/>
      </xdr:nvSpPr>
      <xdr:spPr>
        <a:xfrm>
          <a:off x="15233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471" name="直線コネクタ 470"/>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72"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73" name="直線コネクタ 472"/>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7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75" name="直線コネクタ 47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134383</xdr:rowOff>
    </xdr:from>
    <xdr:ext cx="469744" cy="259045"/>
    <xdr:sp macro="" textlink="">
      <xdr:nvSpPr>
        <xdr:cNvPr id="476" name="【保健センター・保健所】&#10;一人当たり面積平均値テキスト"/>
        <xdr:cNvSpPr txBox="1"/>
      </xdr:nvSpPr>
      <xdr:spPr>
        <a:xfrm>
          <a:off x="22199600" y="104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477" name="フローチャート: 判断 476"/>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478" name="フローチャート: 判断 477"/>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99331</xdr:rowOff>
    </xdr:from>
    <xdr:ext cx="469744" cy="259045"/>
    <xdr:sp macro="" textlink="">
      <xdr:nvSpPr>
        <xdr:cNvPr id="479" name="n_1aveValue【保健センター・保健所】&#10;一人当たり面積"/>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480" name="フローチャート: 判断 479"/>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481"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487" name="楕円 486"/>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488"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489" name="楕円 488"/>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490" name="直線コネクタ 489"/>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167657</xdr:rowOff>
    </xdr:from>
    <xdr:ext cx="469744" cy="259045"/>
    <xdr:sp macro="" textlink="">
      <xdr:nvSpPr>
        <xdr:cNvPr id="491"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2" name="直線コネクタ 5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3" name="テキスト ボックス 50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4" name="直線コネクタ 5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5" name="テキスト ボックス 5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6" name="直線コネクタ 5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7" name="テキスト ボックス 5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8" name="直線コネクタ 5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9" name="テキスト ボックス 5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0" name="直線コネクタ 5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1" name="テキスト ボックス 5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2" name="直線コネクタ 5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3" name="テキスト ボックス 51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517" name="直線コネクタ 516"/>
        <xdr:cNvCxnSpPr/>
      </xdr:nvCxnSpPr>
      <xdr:spPr>
        <a:xfrm flipV="1">
          <a:off x="16318864"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518" name="【消防施設】&#10;有形固定資産減価償却率最小値テキスト"/>
        <xdr:cNvSpPr txBox="1"/>
      </xdr:nvSpPr>
      <xdr:spPr>
        <a:xfrm>
          <a:off x="16357600"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519" name="直線コネクタ 518"/>
        <xdr:cNvCxnSpPr/>
      </xdr:nvCxnSpPr>
      <xdr:spPr>
        <a:xfrm>
          <a:off x="16230600" y="1467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1" name="直線コネクタ 52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166932</xdr:rowOff>
    </xdr:from>
    <xdr:ext cx="405111" cy="259045"/>
    <xdr:sp macro="" textlink="">
      <xdr:nvSpPr>
        <xdr:cNvPr id="522" name="【消防施設】&#10;有形固定資産減価償却率平均値テキスト"/>
        <xdr:cNvSpPr txBox="1"/>
      </xdr:nvSpPr>
      <xdr:spPr>
        <a:xfrm>
          <a:off x="16357600" y="13711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523" name="フローチャート: 判断 522"/>
        <xdr:cNvSpPr/>
      </xdr:nvSpPr>
      <xdr:spPr>
        <a:xfrm>
          <a:off x="16268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24" name="フローチャート: 判断 523"/>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2557</xdr:rowOff>
    </xdr:from>
    <xdr:ext cx="405111" cy="259045"/>
    <xdr:sp macro="" textlink="">
      <xdr:nvSpPr>
        <xdr:cNvPr id="525"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526" name="フローチャート: 判断 525"/>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527"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533" name="楕円 532"/>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137177</xdr:rowOff>
    </xdr:from>
    <xdr:ext cx="405111" cy="259045"/>
    <xdr:sp macro="" textlink="">
      <xdr:nvSpPr>
        <xdr:cNvPr id="534" name="【消防施設】&#10;有形固定資産減価償却率該当値テキスト"/>
        <xdr:cNvSpPr txBox="1"/>
      </xdr:nvSpPr>
      <xdr:spPr>
        <a:xfrm>
          <a:off x="163576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88537</xdr:rowOff>
    </xdr:from>
    <xdr:to>
      <xdr:col>81</xdr:col>
      <xdr:colOff>101600</xdr:colOff>
      <xdr:row>82</xdr:row>
      <xdr:rowOff>18687</xdr:rowOff>
    </xdr:to>
    <xdr:sp macro="" textlink="">
      <xdr:nvSpPr>
        <xdr:cNvPr id="535" name="楕円 534"/>
        <xdr:cNvSpPr/>
      </xdr:nvSpPr>
      <xdr:spPr>
        <a:xfrm>
          <a:off x="15430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139337</xdr:rowOff>
    </xdr:from>
    <xdr:to>
      <xdr:col>85</xdr:col>
      <xdr:colOff>127000</xdr:colOff>
      <xdr:row>82</xdr:row>
      <xdr:rowOff>38100</xdr:rowOff>
    </xdr:to>
    <xdr:cxnSp macro="">
      <xdr:nvCxnSpPr>
        <xdr:cNvPr id="536" name="直線コネクタ 535"/>
        <xdr:cNvCxnSpPr/>
      </xdr:nvCxnSpPr>
      <xdr:spPr>
        <a:xfrm>
          <a:off x="15481300" y="1402678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9814</xdr:rowOff>
    </xdr:from>
    <xdr:ext cx="405111" cy="259045"/>
    <xdr:sp macro="" textlink="">
      <xdr:nvSpPr>
        <xdr:cNvPr id="537" name="n_1mainValue【消防施設】&#10;有形固定資産減価償却率"/>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8" name="直線コネクタ 5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9" name="テキスト ボックス 5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0" name="直線コネクタ 5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1" name="テキスト ボックス 5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2" name="直線コネクタ 5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3" name="テキスト ボックス 5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4" name="直線コネクタ 5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5" name="テキスト ボックス 5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559" name="直線コネクタ 558"/>
        <xdr:cNvCxnSpPr/>
      </xdr:nvCxnSpPr>
      <xdr:spPr>
        <a:xfrm flipV="1">
          <a:off x="221608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60"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61" name="直線コネクタ 560"/>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562" name="【消防施設】&#10;一人当たり面積最大値テキスト"/>
        <xdr:cNvSpPr txBox="1"/>
      </xdr:nvSpPr>
      <xdr:spPr>
        <a:xfrm>
          <a:off x="221996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563" name="直線コネクタ 562"/>
        <xdr:cNvCxnSpPr/>
      </xdr:nvCxnSpPr>
      <xdr:spPr>
        <a:xfrm>
          <a:off x="22072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138192</xdr:rowOff>
    </xdr:from>
    <xdr:ext cx="469744" cy="259045"/>
    <xdr:sp macro="" textlink="">
      <xdr:nvSpPr>
        <xdr:cNvPr id="564" name="【消防施設】&#10;一人当たり面積平均値テキスト"/>
        <xdr:cNvSpPr txBox="1"/>
      </xdr:nvSpPr>
      <xdr:spPr>
        <a:xfrm>
          <a:off x="22199600" y="1436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565" name="フローチャート: 判断 564"/>
        <xdr:cNvSpPr/>
      </xdr:nvSpPr>
      <xdr:spPr>
        <a:xfrm>
          <a:off x="221107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566" name="フローチャート: 判断 565"/>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71138</xdr:rowOff>
    </xdr:from>
    <xdr:ext cx="469744" cy="259045"/>
    <xdr:sp macro="" textlink="">
      <xdr:nvSpPr>
        <xdr:cNvPr id="567" name="n_1aveValue【消防施設】&#10;一人当たり面積"/>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138176</xdr:rowOff>
    </xdr:from>
    <xdr:to>
      <xdr:col>107</xdr:col>
      <xdr:colOff>101600</xdr:colOff>
      <xdr:row>85</xdr:row>
      <xdr:rowOff>68326</xdr:rowOff>
    </xdr:to>
    <xdr:sp macro="" textlink="">
      <xdr:nvSpPr>
        <xdr:cNvPr id="568" name="フローチャート: 判断 567"/>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84853</xdr:rowOff>
    </xdr:from>
    <xdr:ext cx="469744" cy="259045"/>
    <xdr:sp macro="" textlink="">
      <xdr:nvSpPr>
        <xdr:cNvPr id="569" name="n_2aveValue【消防施設】&#10;一人当たり面積"/>
        <xdr:cNvSpPr txBox="1"/>
      </xdr:nvSpPr>
      <xdr:spPr>
        <a:xfrm>
          <a:off x="20199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126746</xdr:rowOff>
    </xdr:from>
    <xdr:to>
      <xdr:col>116</xdr:col>
      <xdr:colOff>114300</xdr:colOff>
      <xdr:row>85</xdr:row>
      <xdr:rowOff>56896</xdr:rowOff>
    </xdr:to>
    <xdr:sp macro="" textlink="">
      <xdr:nvSpPr>
        <xdr:cNvPr id="575" name="楕円 574"/>
        <xdr:cNvSpPr/>
      </xdr:nvSpPr>
      <xdr:spPr>
        <a:xfrm>
          <a:off x="221107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105173</xdr:rowOff>
    </xdr:from>
    <xdr:ext cx="469744" cy="259045"/>
    <xdr:sp macro="" textlink="">
      <xdr:nvSpPr>
        <xdr:cNvPr id="576" name="【消防施設】&#10;一人当たり面積該当値テキスト"/>
        <xdr:cNvSpPr txBox="1"/>
      </xdr:nvSpPr>
      <xdr:spPr>
        <a:xfrm>
          <a:off x="22199600" y="1450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577" name="楕円 576"/>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6096</xdr:rowOff>
    </xdr:from>
    <xdr:to>
      <xdr:col>116</xdr:col>
      <xdr:colOff>63500</xdr:colOff>
      <xdr:row>85</xdr:row>
      <xdr:rowOff>122682</xdr:rowOff>
    </xdr:to>
    <xdr:cxnSp macro="">
      <xdr:nvCxnSpPr>
        <xdr:cNvPr id="578" name="直線コネクタ 577"/>
        <xdr:cNvCxnSpPr/>
      </xdr:nvCxnSpPr>
      <xdr:spPr>
        <a:xfrm flipV="1">
          <a:off x="21323300" y="14579346"/>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164609</xdr:rowOff>
    </xdr:from>
    <xdr:ext cx="469744" cy="259045"/>
    <xdr:sp macro="" textlink="">
      <xdr:nvSpPr>
        <xdr:cNvPr id="579" name="n_1mainValue【消防施設】&#10;一人当たり面積"/>
        <xdr:cNvSpPr txBox="1"/>
      </xdr:nvSpPr>
      <xdr:spPr>
        <a:xfrm>
          <a:off x="21075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605" name="直線コネクタ 604"/>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06"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07" name="直線コネクタ 606"/>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08"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09" name="直線コネクタ 608"/>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113591</xdr:rowOff>
    </xdr:from>
    <xdr:ext cx="405111" cy="259045"/>
    <xdr:sp macro="" textlink="">
      <xdr:nvSpPr>
        <xdr:cNvPr id="610" name="【庁舎】&#10;有形固定資産減価償却率平均値テキスト"/>
        <xdr:cNvSpPr txBox="1"/>
      </xdr:nvSpPr>
      <xdr:spPr>
        <a:xfrm>
          <a:off x="16357600" y="1760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611" name="フローチャート: 判断 610"/>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12" name="フローチャート: 判断 611"/>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613"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10705</xdr:rowOff>
    </xdr:from>
    <xdr:to>
      <xdr:col>76</xdr:col>
      <xdr:colOff>165100</xdr:colOff>
      <xdr:row>103</xdr:row>
      <xdr:rowOff>112305</xdr:rowOff>
    </xdr:to>
    <xdr:sp macro="" textlink="">
      <xdr:nvSpPr>
        <xdr:cNvPr id="614" name="フローチャート: 判断 613"/>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128832</xdr:rowOff>
    </xdr:from>
    <xdr:ext cx="405111" cy="259045"/>
    <xdr:sp macro="" textlink="">
      <xdr:nvSpPr>
        <xdr:cNvPr id="615"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110308</xdr:rowOff>
    </xdr:from>
    <xdr:to>
      <xdr:col>85</xdr:col>
      <xdr:colOff>177800</xdr:colOff>
      <xdr:row>104</xdr:row>
      <xdr:rowOff>40458</xdr:rowOff>
    </xdr:to>
    <xdr:sp macro="" textlink="">
      <xdr:nvSpPr>
        <xdr:cNvPr id="621" name="楕円 620"/>
        <xdr:cNvSpPr/>
      </xdr:nvSpPr>
      <xdr:spPr>
        <a:xfrm>
          <a:off x="162687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88735</xdr:rowOff>
    </xdr:from>
    <xdr:ext cx="405111" cy="259045"/>
    <xdr:sp macro="" textlink="">
      <xdr:nvSpPr>
        <xdr:cNvPr id="622" name="【庁舎】&#10;有形固定資産減価償却率該当値テキスト"/>
        <xdr:cNvSpPr txBox="1"/>
      </xdr:nvSpPr>
      <xdr:spPr>
        <a:xfrm>
          <a:off x="16357600"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623" name="楕円 622"/>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161108</xdr:rowOff>
    </xdr:from>
    <xdr:to>
      <xdr:col>85</xdr:col>
      <xdr:colOff>127000</xdr:colOff>
      <xdr:row>104</xdr:row>
      <xdr:rowOff>7620</xdr:rowOff>
    </xdr:to>
    <xdr:cxnSp macro="">
      <xdr:nvCxnSpPr>
        <xdr:cNvPr id="624" name="直線コネクタ 623"/>
        <xdr:cNvCxnSpPr/>
      </xdr:nvCxnSpPr>
      <xdr:spPr>
        <a:xfrm flipV="1">
          <a:off x="15481300" y="1782045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625" name="n_1mainValue【庁舎】&#10;有形固定資産減価償却率"/>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6" name="直線コネクタ 6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7" name="テキスト ボックス 6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8" name="直線コネクタ 6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9" name="テキスト ボックス 6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0" name="直線コネクタ 6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1" name="テキスト ボックス 6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2" name="直線コネクタ 6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3" name="テキスト ボックス 6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4" name="直線コネクタ 6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5" name="テキスト ボックス 6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649" name="直線コネクタ 648"/>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650"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651" name="直線コネクタ 650"/>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652"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653" name="直線コネクタ 652"/>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158766</xdr:rowOff>
    </xdr:from>
    <xdr:ext cx="469744" cy="259045"/>
    <xdr:sp macro="" textlink="">
      <xdr:nvSpPr>
        <xdr:cNvPr id="654" name="【庁舎】&#10;一人当たり面積平均値テキスト"/>
        <xdr:cNvSpPr txBox="1"/>
      </xdr:nvSpPr>
      <xdr:spPr>
        <a:xfrm>
          <a:off x="22199600" y="1798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55" name="フローチャート: 判断 654"/>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56" name="フローチャート: 判断 655"/>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59707</xdr:rowOff>
    </xdr:from>
    <xdr:ext cx="469744" cy="259045"/>
    <xdr:sp macro="" textlink="">
      <xdr:nvSpPr>
        <xdr:cNvPr id="657"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122555</xdr:rowOff>
    </xdr:from>
    <xdr:to>
      <xdr:col>107</xdr:col>
      <xdr:colOff>101600</xdr:colOff>
      <xdr:row>106</xdr:row>
      <xdr:rowOff>52705</xdr:rowOff>
    </xdr:to>
    <xdr:sp macro="" textlink="">
      <xdr:nvSpPr>
        <xdr:cNvPr id="658" name="フローチャート: 判断 657"/>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69232</xdr:rowOff>
    </xdr:from>
    <xdr:ext cx="469744" cy="259045"/>
    <xdr:sp macro="" textlink="">
      <xdr:nvSpPr>
        <xdr:cNvPr id="659" name="n_2aveValue【庁舎】&#10;一人当たり面積"/>
        <xdr:cNvSpPr txBox="1"/>
      </xdr:nvSpPr>
      <xdr:spPr>
        <a:xfrm>
          <a:off x="20199427" y="179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21589</xdr:rowOff>
    </xdr:from>
    <xdr:to>
      <xdr:col>116</xdr:col>
      <xdr:colOff>114300</xdr:colOff>
      <xdr:row>106</xdr:row>
      <xdr:rowOff>123189</xdr:rowOff>
    </xdr:to>
    <xdr:sp macro="" textlink="">
      <xdr:nvSpPr>
        <xdr:cNvPr id="665" name="楕円 664"/>
        <xdr:cNvSpPr/>
      </xdr:nvSpPr>
      <xdr:spPr>
        <a:xfrm>
          <a:off x="221107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xdr:rowOff>
    </xdr:from>
    <xdr:ext cx="469744" cy="259045"/>
    <xdr:sp macro="" textlink="">
      <xdr:nvSpPr>
        <xdr:cNvPr id="666" name="【庁舎】&#10;一人当たり面積該当値テキスト"/>
        <xdr:cNvSpPr txBox="1"/>
      </xdr:nvSpPr>
      <xdr:spPr>
        <a:xfrm>
          <a:off x="22199600"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27305</xdr:rowOff>
    </xdr:from>
    <xdr:to>
      <xdr:col>112</xdr:col>
      <xdr:colOff>38100</xdr:colOff>
      <xdr:row>106</xdr:row>
      <xdr:rowOff>128905</xdr:rowOff>
    </xdr:to>
    <xdr:sp macro="" textlink="">
      <xdr:nvSpPr>
        <xdr:cNvPr id="667" name="楕円 666"/>
        <xdr:cNvSpPr/>
      </xdr:nvSpPr>
      <xdr:spPr>
        <a:xfrm>
          <a:off x="21272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72389</xdr:rowOff>
    </xdr:from>
    <xdr:to>
      <xdr:col>116</xdr:col>
      <xdr:colOff>63500</xdr:colOff>
      <xdr:row>106</xdr:row>
      <xdr:rowOff>78105</xdr:rowOff>
    </xdr:to>
    <xdr:cxnSp macro="">
      <xdr:nvCxnSpPr>
        <xdr:cNvPr id="668" name="直線コネクタ 667"/>
        <xdr:cNvCxnSpPr/>
      </xdr:nvCxnSpPr>
      <xdr:spPr>
        <a:xfrm flipV="1">
          <a:off x="21323300" y="182460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120032</xdr:rowOff>
    </xdr:from>
    <xdr:ext cx="469744" cy="259045"/>
    <xdr:sp macro="" textlink="">
      <xdr:nvSpPr>
        <xdr:cNvPr id="669" name="n_1mainValue【庁舎】&#10;一人当たり面積"/>
        <xdr:cNvSpPr txBox="1"/>
      </xdr:nvSpPr>
      <xdr:spPr>
        <a:xfrm>
          <a:off x="21075727"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有形固定資産減価償却率が約７０％を超える保健センター・保健所，福祉施設，市民会館，体育館・プールについては優先的に更新計画の策定が必要と考える。</a:t>
          </a:r>
          <a:endParaRPr lang="ja-JP" altLang="ja-JP" sz="1400">
            <a:effectLst/>
          </a:endParaRPr>
        </a:p>
        <a:p>
          <a:r>
            <a:rPr kumimoji="1" lang="ja-JP" altLang="ja-JP" sz="1100">
              <a:solidFill>
                <a:schemeClr val="dk1"/>
              </a:solidFill>
              <a:effectLst/>
              <a:latin typeface="+mn-lt"/>
              <a:ea typeface="+mn-ea"/>
              <a:cs typeface="+mn-cs"/>
            </a:rPr>
            <a:t>保健センター・保健所においては耐用年数を過ぎ，一人当たり面積も平均より著しく低く，とくに更新の緊急性・必要性が高いと考える。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43,770
43,654
308.27
34,723,588
33,746,072
833,180
16,845,062
39,379,898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　財政力指数（</a:t>
          </a:r>
          <a:r>
            <a:rPr lang="en-US" altLang="ja-JP" sz="1100">
              <a:effectLst/>
              <a:latin typeface="ＭＳ Ｐゴシック" panose="020B0600070205080204" pitchFamily="50" charset="-128"/>
              <a:ea typeface="ＭＳ Ｐゴシック" panose="020B0600070205080204" pitchFamily="50" charset="-128"/>
            </a:rPr>
            <a:t>0.27</a:t>
          </a:r>
          <a:r>
            <a:rPr lang="ja-JP" altLang="en-US" sz="1100">
              <a:effectLst/>
              <a:latin typeface="ＭＳ Ｐゴシック" panose="020B0600070205080204" pitchFamily="50" charset="-128"/>
              <a:ea typeface="ＭＳ Ｐゴシック" panose="020B0600070205080204" pitchFamily="50" charset="-128"/>
            </a:rPr>
            <a:t>）は昨年度決算と変わらないが，人口減少，高齢化や地域の産業低迷により財政基盤が弱く，依然として類似団体平均を大きく下回っている。今後とも，自主財源の確保に努めるため，地域経済の活性化を図る施策を展開しつつ</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，定員適正化計画に沿った職員数の適正化や，</a:t>
          </a:r>
          <a:r>
            <a:rPr lang="ja-JP" altLang="en-US" sz="1100">
              <a:effectLst/>
              <a:latin typeface="ＭＳ Ｐゴシック" panose="020B0600070205080204" pitchFamily="50" charset="-128"/>
              <a:ea typeface="ＭＳ Ｐゴシック" panose="020B0600070205080204" pitchFamily="50" charset="-128"/>
            </a:rPr>
            <a:t>徹底した経費削減に取り組み，行政の効率化に努めることにより，財政の健全化を図る。</a:t>
          </a:r>
        </a:p>
        <a:p>
          <a:pPr rtl="0" eaLnBrk="1" fontAlgn="auto" latinLnBrk="0" hangingPunct="1"/>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0" name="直線コネクタ 69"/>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3" name="直線コネクタ 72"/>
        <xdr:cNvCxnSpPr/>
      </xdr:nvCxnSpPr>
      <xdr:spPr>
        <a:xfrm flipV="1">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43543</xdr:rowOff>
    </xdr:to>
    <xdr:cxnSp macro="">
      <xdr:nvCxnSpPr>
        <xdr:cNvPr id="79" name="直線コネクタ 78"/>
        <xdr:cNvCxnSpPr/>
      </xdr:nvCxnSpPr>
      <xdr:spPr>
        <a:xfrm flipV="1">
          <a:off x="1447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128815</xdr:rowOff>
    </xdr:from>
    <xdr:to>
      <xdr:col>11</xdr:col>
      <xdr:colOff>82550</xdr:colOff>
      <xdr:row>42</xdr:row>
      <xdr:rowOff>58965</xdr:rowOff>
    </xdr:to>
    <xdr:sp macro="" textlink="">
      <xdr:nvSpPr>
        <xdr:cNvPr id="80" name="フローチャート: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69142</xdr:rowOff>
    </xdr:from>
    <xdr:ext cx="762000" cy="259045"/>
    <xdr:sp macro="" textlink="">
      <xdr:nvSpPr>
        <xdr:cNvPr id="81" name="テキスト ボックス 80"/>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82" name="フローチャート: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0"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1" name="楕円 90"/>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2" name="テキスト ボックス 91"/>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7" name="楕円 96"/>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79120</xdr:rowOff>
    </xdr:from>
    <xdr:ext cx="762000" cy="259045"/>
    <xdr:sp macro="" textlink="">
      <xdr:nvSpPr>
        <xdr:cNvPr id="98" name="テキスト ボックス 97"/>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a:t>
          </a:r>
          <a:r>
            <a:rPr kumimoji="1" lang="en-US" altLang="ja-JP" sz="1100">
              <a:latin typeface="ＭＳ Ｐゴシック" panose="020B0600070205080204" pitchFamily="50" charset="-128"/>
              <a:ea typeface="ＭＳ Ｐゴシック" panose="020B0600070205080204" pitchFamily="50" charset="-128"/>
            </a:rPr>
            <a:t>91.5</a:t>
          </a:r>
          <a:r>
            <a:rPr kumimoji="1" lang="ja-JP" altLang="en-US" sz="1100">
              <a:latin typeface="ＭＳ Ｐゴシック" panose="020B0600070205080204" pitchFamily="50" charset="-128"/>
              <a:ea typeface="ＭＳ Ｐゴシック" panose="020B0600070205080204" pitchFamily="50" charset="-128"/>
            </a:rPr>
            <a:t>％）は昨年度決算と比較すると，歳入の地方交付税が減少するとともに，歳出の人件費，扶助費，公債費がいずれも増加したため，</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ポイント高くなったが，類似団体平均を下回っている。今後とも，自主財源の確保に努めるため，地域経済の活性化を図る施策を展開</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しつつ，定員適正化計画に沿った職員数の適正化，起債枠の遵守による公債費の抑制等により，経常収支比率の改善を</a:t>
          </a:r>
          <a:r>
            <a:rPr kumimoji="1" lang="ja-JP" altLang="en-US" sz="1100">
              <a:latin typeface="ＭＳ Ｐゴシック" panose="020B0600070205080204" pitchFamily="50" charset="-128"/>
              <a:ea typeface="ＭＳ Ｐゴシック" panose="020B0600070205080204" pitchFamily="50" charset="-128"/>
            </a:rPr>
            <a:t>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63</xdr:row>
      <xdr:rowOff>114300</xdr:rowOff>
    </xdr:to>
    <xdr:cxnSp macro="">
      <xdr:nvCxnSpPr>
        <xdr:cNvPr id="133" name="直線コネクタ 132"/>
        <xdr:cNvCxnSpPr/>
      </xdr:nvCxnSpPr>
      <xdr:spPr>
        <a:xfrm>
          <a:off x="4114800" y="1082717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8907</xdr:rowOff>
    </xdr:from>
    <xdr:ext cx="762000" cy="259045"/>
    <xdr:sp macro="" textlink="">
      <xdr:nvSpPr>
        <xdr:cNvPr id="134"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100754</xdr:rowOff>
    </xdr:from>
    <xdr:to>
      <xdr:col>19</xdr:col>
      <xdr:colOff>133350</xdr:colOff>
      <xdr:row>63</xdr:row>
      <xdr:rowOff>25823</xdr:rowOff>
    </xdr:to>
    <xdr:cxnSp macro="">
      <xdr:nvCxnSpPr>
        <xdr:cNvPr id="136" name="直線コネクタ 135"/>
        <xdr:cNvCxnSpPr/>
      </xdr:nvCxnSpPr>
      <xdr:spPr>
        <a:xfrm>
          <a:off x="3225800" y="107306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38" name="テキスト ボックス 137"/>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100754</xdr:rowOff>
    </xdr:from>
    <xdr:to>
      <xdr:col>15</xdr:col>
      <xdr:colOff>82550</xdr:colOff>
      <xdr:row>63</xdr:row>
      <xdr:rowOff>90170</xdr:rowOff>
    </xdr:to>
    <xdr:cxnSp macro="">
      <xdr:nvCxnSpPr>
        <xdr:cNvPr id="139" name="直線コネクタ 138"/>
        <xdr:cNvCxnSpPr/>
      </xdr:nvCxnSpPr>
      <xdr:spPr>
        <a:xfrm flipV="1">
          <a:off x="2336800" y="1073065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61400</xdr:rowOff>
    </xdr:from>
    <xdr:ext cx="762000" cy="259045"/>
    <xdr:sp macro="" textlink="">
      <xdr:nvSpPr>
        <xdr:cNvPr id="141" name="テキスト ボックス 140"/>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63</xdr:row>
      <xdr:rowOff>90170</xdr:rowOff>
    </xdr:to>
    <xdr:cxnSp macro="">
      <xdr:nvCxnSpPr>
        <xdr:cNvPr id="142" name="直線コネクタ 141"/>
        <xdr:cNvCxnSpPr/>
      </xdr:nvCxnSpPr>
      <xdr:spPr>
        <a:xfrm>
          <a:off x="1447800" y="1088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43" name="フローチャート: 判断 142"/>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44" name="テキスト ボックス 143"/>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45" name="フローチャート: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46" name="テキスト ボックス 145"/>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2" name="楕円 151"/>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53"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4" name="楕円 153"/>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55" name="テキスト ボックス 154"/>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49954</xdr:rowOff>
    </xdr:from>
    <xdr:to>
      <xdr:col>15</xdr:col>
      <xdr:colOff>133350</xdr:colOff>
      <xdr:row>62</xdr:row>
      <xdr:rowOff>151554</xdr:rowOff>
    </xdr:to>
    <xdr:sp macro="" textlink="">
      <xdr:nvSpPr>
        <xdr:cNvPr id="156" name="楕円 155"/>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57" name="テキスト ボックス 156"/>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8" name="楕円 157"/>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9" name="テキスト ボックス 15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60" name="楕円 159"/>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117704</xdr:rowOff>
    </xdr:from>
    <xdr:ext cx="762000" cy="259045"/>
    <xdr:sp macro="" textlink="">
      <xdr:nvSpPr>
        <xdr:cNvPr id="161" name="テキスト ボックス 160"/>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人口１人当たり人件費・物件費等決算額は昨年度と比較すると，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設や名瀬・住用地区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給食センタ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整備事業に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の伸びによって増えており，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r>
            <a:rPr kumimoji="1" lang="ja-JP" altLang="en-US" sz="1100">
              <a:latin typeface="ＭＳ Ｐゴシック" panose="020B0600070205080204" pitchFamily="50" charset="-128"/>
              <a:ea typeface="ＭＳ Ｐゴシック" panose="020B0600070205080204" pitchFamily="50" charset="-128"/>
            </a:rPr>
            <a:t>今後とも，公共施設の維持管理を含めて，積極的に指定管理者制度・民間委託を活用し，コストの低減を図っていく方針である。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99174</xdr:rowOff>
    </xdr:from>
    <xdr:to>
      <xdr:col>23</xdr:col>
      <xdr:colOff>133350</xdr:colOff>
      <xdr:row>81</xdr:row>
      <xdr:rowOff>138900</xdr:rowOff>
    </xdr:to>
    <xdr:cxnSp macro="">
      <xdr:nvCxnSpPr>
        <xdr:cNvPr id="196" name="直線コネクタ 195"/>
        <xdr:cNvCxnSpPr/>
      </xdr:nvCxnSpPr>
      <xdr:spPr>
        <a:xfrm>
          <a:off x="4114800" y="13986624"/>
          <a:ext cx="8382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99029</xdr:rowOff>
    </xdr:from>
    <xdr:ext cx="762000" cy="259045"/>
    <xdr:sp macro="" textlink="">
      <xdr:nvSpPr>
        <xdr:cNvPr id="197" name="人件費・物件費等の状況平均値テキスト"/>
        <xdr:cNvSpPr txBox="1"/>
      </xdr:nvSpPr>
      <xdr:spPr>
        <a:xfrm>
          <a:off x="5041900" y="1381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99174</xdr:rowOff>
    </xdr:from>
    <xdr:to>
      <xdr:col>19</xdr:col>
      <xdr:colOff>133350</xdr:colOff>
      <xdr:row>81</xdr:row>
      <xdr:rowOff>132956</xdr:rowOff>
    </xdr:to>
    <xdr:cxnSp macro="">
      <xdr:nvCxnSpPr>
        <xdr:cNvPr id="199" name="直線コネクタ 198"/>
        <xdr:cNvCxnSpPr/>
      </xdr:nvCxnSpPr>
      <xdr:spPr>
        <a:xfrm flipV="1">
          <a:off x="3225800" y="139866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154305</xdr:rowOff>
    </xdr:from>
    <xdr:ext cx="736600" cy="259045"/>
    <xdr:sp macro="" textlink="">
      <xdr:nvSpPr>
        <xdr:cNvPr id="201" name="テキスト ボックス 200"/>
        <xdr:cNvSpPr txBox="1"/>
      </xdr:nvSpPr>
      <xdr:spPr>
        <a:xfrm>
          <a:off x="3733800" y="14041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117597</xdr:rowOff>
    </xdr:from>
    <xdr:to>
      <xdr:col>15</xdr:col>
      <xdr:colOff>82550</xdr:colOff>
      <xdr:row>81</xdr:row>
      <xdr:rowOff>132956</xdr:rowOff>
    </xdr:to>
    <xdr:cxnSp macro="">
      <xdr:nvCxnSpPr>
        <xdr:cNvPr id="202" name="直線コネクタ 201"/>
        <xdr:cNvCxnSpPr/>
      </xdr:nvCxnSpPr>
      <xdr:spPr>
        <a:xfrm>
          <a:off x="2336800" y="14005047"/>
          <a:ext cx="889000" cy="1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139822</xdr:rowOff>
    </xdr:from>
    <xdr:ext cx="762000" cy="259045"/>
    <xdr:sp macro="" textlink="">
      <xdr:nvSpPr>
        <xdr:cNvPr id="204" name="テキスト ボックス 203"/>
        <xdr:cNvSpPr txBox="1"/>
      </xdr:nvSpPr>
      <xdr:spPr>
        <a:xfrm>
          <a:off x="2844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97521</xdr:rowOff>
    </xdr:from>
    <xdr:to>
      <xdr:col>11</xdr:col>
      <xdr:colOff>31750</xdr:colOff>
      <xdr:row>81</xdr:row>
      <xdr:rowOff>117597</xdr:rowOff>
    </xdr:to>
    <xdr:cxnSp macro="">
      <xdr:nvCxnSpPr>
        <xdr:cNvPr id="205" name="直線コネクタ 204"/>
        <xdr:cNvCxnSpPr/>
      </xdr:nvCxnSpPr>
      <xdr:spPr>
        <a:xfrm>
          <a:off x="1447800" y="13984971"/>
          <a:ext cx="889000" cy="2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78428</xdr:rowOff>
    </xdr:from>
    <xdr:to>
      <xdr:col>11</xdr:col>
      <xdr:colOff>82550</xdr:colOff>
      <xdr:row>82</xdr:row>
      <xdr:rowOff>8578</xdr:rowOff>
    </xdr:to>
    <xdr:sp macro="" textlink="">
      <xdr:nvSpPr>
        <xdr:cNvPr id="206" name="フローチャート: 判断 205"/>
        <xdr:cNvSpPr/>
      </xdr:nvSpPr>
      <xdr:spPr>
        <a:xfrm>
          <a:off x="2286000" y="139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164805</xdr:rowOff>
    </xdr:from>
    <xdr:ext cx="762000" cy="259045"/>
    <xdr:sp macro="" textlink="">
      <xdr:nvSpPr>
        <xdr:cNvPr id="207" name="テキスト ボックス 206"/>
        <xdr:cNvSpPr txBox="1"/>
      </xdr:nvSpPr>
      <xdr:spPr>
        <a:xfrm>
          <a:off x="1955800" y="1405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55465</xdr:rowOff>
    </xdr:from>
    <xdr:to>
      <xdr:col>7</xdr:col>
      <xdr:colOff>31750</xdr:colOff>
      <xdr:row>81</xdr:row>
      <xdr:rowOff>157065</xdr:rowOff>
    </xdr:to>
    <xdr:sp macro="" textlink="">
      <xdr:nvSpPr>
        <xdr:cNvPr id="208" name="フローチャート: 判断 207"/>
        <xdr:cNvSpPr/>
      </xdr:nvSpPr>
      <xdr:spPr>
        <a:xfrm>
          <a:off x="1397000" y="139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141842</xdr:rowOff>
    </xdr:from>
    <xdr:ext cx="762000" cy="259045"/>
    <xdr:sp macro="" textlink="">
      <xdr:nvSpPr>
        <xdr:cNvPr id="209" name="テキスト ボックス 208"/>
        <xdr:cNvSpPr txBox="1"/>
      </xdr:nvSpPr>
      <xdr:spPr>
        <a:xfrm>
          <a:off x="1066800" y="1402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88100</xdr:rowOff>
    </xdr:from>
    <xdr:to>
      <xdr:col>23</xdr:col>
      <xdr:colOff>184150</xdr:colOff>
      <xdr:row>82</xdr:row>
      <xdr:rowOff>18250</xdr:rowOff>
    </xdr:to>
    <xdr:sp macro="" textlink="">
      <xdr:nvSpPr>
        <xdr:cNvPr id="215" name="楕円 214"/>
        <xdr:cNvSpPr/>
      </xdr:nvSpPr>
      <xdr:spPr>
        <a:xfrm>
          <a:off x="4902200" y="139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60177</xdr:rowOff>
    </xdr:from>
    <xdr:ext cx="762000" cy="259045"/>
    <xdr:sp macro="" textlink="">
      <xdr:nvSpPr>
        <xdr:cNvPr id="216" name="人件費・物件費等の状況該当値テキスト"/>
        <xdr:cNvSpPr txBox="1"/>
      </xdr:nvSpPr>
      <xdr:spPr>
        <a:xfrm>
          <a:off x="5041900" y="1394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48374</xdr:rowOff>
    </xdr:from>
    <xdr:to>
      <xdr:col>19</xdr:col>
      <xdr:colOff>184150</xdr:colOff>
      <xdr:row>81</xdr:row>
      <xdr:rowOff>149974</xdr:rowOff>
    </xdr:to>
    <xdr:sp macro="" textlink="">
      <xdr:nvSpPr>
        <xdr:cNvPr id="217" name="楕円 216"/>
        <xdr:cNvSpPr/>
      </xdr:nvSpPr>
      <xdr:spPr>
        <a:xfrm>
          <a:off x="4064000" y="1393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160151</xdr:rowOff>
    </xdr:from>
    <xdr:ext cx="736600" cy="259045"/>
    <xdr:sp macro="" textlink="">
      <xdr:nvSpPr>
        <xdr:cNvPr id="218" name="テキスト ボックス 217"/>
        <xdr:cNvSpPr txBox="1"/>
      </xdr:nvSpPr>
      <xdr:spPr>
        <a:xfrm>
          <a:off x="3733800" y="13704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82156</xdr:rowOff>
    </xdr:from>
    <xdr:to>
      <xdr:col>15</xdr:col>
      <xdr:colOff>133350</xdr:colOff>
      <xdr:row>82</xdr:row>
      <xdr:rowOff>12306</xdr:rowOff>
    </xdr:to>
    <xdr:sp macro="" textlink="">
      <xdr:nvSpPr>
        <xdr:cNvPr id="219" name="楕円 218"/>
        <xdr:cNvSpPr/>
      </xdr:nvSpPr>
      <xdr:spPr>
        <a:xfrm>
          <a:off x="3175000" y="1396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168533</xdr:rowOff>
    </xdr:from>
    <xdr:ext cx="762000" cy="259045"/>
    <xdr:sp macro="" textlink="">
      <xdr:nvSpPr>
        <xdr:cNvPr id="220" name="テキスト ボックス 219"/>
        <xdr:cNvSpPr txBox="1"/>
      </xdr:nvSpPr>
      <xdr:spPr>
        <a:xfrm>
          <a:off x="2844800" y="1405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66797</xdr:rowOff>
    </xdr:from>
    <xdr:to>
      <xdr:col>11</xdr:col>
      <xdr:colOff>82550</xdr:colOff>
      <xdr:row>81</xdr:row>
      <xdr:rowOff>168397</xdr:rowOff>
    </xdr:to>
    <xdr:sp macro="" textlink="">
      <xdr:nvSpPr>
        <xdr:cNvPr id="221" name="楕円 220"/>
        <xdr:cNvSpPr/>
      </xdr:nvSpPr>
      <xdr:spPr>
        <a:xfrm>
          <a:off x="2286000" y="139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7124</xdr:rowOff>
    </xdr:from>
    <xdr:ext cx="762000" cy="259045"/>
    <xdr:sp macro="" textlink="">
      <xdr:nvSpPr>
        <xdr:cNvPr id="222" name="テキスト ボックス 221"/>
        <xdr:cNvSpPr txBox="1"/>
      </xdr:nvSpPr>
      <xdr:spPr>
        <a:xfrm>
          <a:off x="1955800" y="1372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46721</xdr:rowOff>
    </xdr:from>
    <xdr:to>
      <xdr:col>7</xdr:col>
      <xdr:colOff>31750</xdr:colOff>
      <xdr:row>81</xdr:row>
      <xdr:rowOff>148321</xdr:rowOff>
    </xdr:to>
    <xdr:sp macro="" textlink="">
      <xdr:nvSpPr>
        <xdr:cNvPr id="223" name="楕円 222"/>
        <xdr:cNvSpPr/>
      </xdr:nvSpPr>
      <xdr:spPr>
        <a:xfrm>
          <a:off x="1397000" y="139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158498</xdr:rowOff>
    </xdr:from>
    <xdr:ext cx="762000" cy="259045"/>
    <xdr:sp macro="" textlink="">
      <xdr:nvSpPr>
        <xdr:cNvPr id="224" name="テキスト ボックス 223"/>
        <xdr:cNvSpPr txBox="1"/>
      </xdr:nvSpPr>
      <xdr:spPr>
        <a:xfrm>
          <a:off x="1066800" y="1370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ラスパイレス指数は，市の職員構成の変動が国に比べて大きいため，上回っている状況であるが，大量退職（Ｈ</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年度）時代を迎え，その差は縮小傾向にある。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今後も大量退職を迎えるにあたり，年齢別職員構成の適正化と総人件費の縮減に努める。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参考「ラスパイレス指数」については，当該資料作成時点（平成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年１月末時点）において，平成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年地方公務員給与実態調査が未公表であるため，前年度数値を引用している。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84</xdr:row>
      <xdr:rowOff>149578</xdr:rowOff>
    </xdr:to>
    <xdr:cxnSp macro="">
      <xdr:nvCxnSpPr>
        <xdr:cNvPr id="258" name="直線コネクタ 257"/>
        <xdr:cNvCxnSpPr/>
      </xdr:nvCxnSpPr>
      <xdr:spPr>
        <a:xfrm>
          <a:off x="16179800" y="1455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112482</xdr:rowOff>
    </xdr:from>
    <xdr:ext cx="762000" cy="259045"/>
    <xdr:sp macro="" textlink="">
      <xdr:nvSpPr>
        <xdr:cNvPr id="259" name="給与水準   （国との比較）平均値テキスト"/>
        <xdr:cNvSpPr txBox="1"/>
      </xdr:nvSpPr>
      <xdr:spPr>
        <a:xfrm>
          <a:off x="17106900" y="1417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95955</xdr:rowOff>
    </xdr:from>
    <xdr:to>
      <xdr:col>77</xdr:col>
      <xdr:colOff>44450</xdr:colOff>
      <xdr:row>84</xdr:row>
      <xdr:rowOff>149578</xdr:rowOff>
    </xdr:to>
    <xdr:cxnSp macro="">
      <xdr:nvCxnSpPr>
        <xdr:cNvPr id="261" name="直線コネクタ 260"/>
        <xdr:cNvCxnSpPr/>
      </xdr:nvCxnSpPr>
      <xdr:spPr>
        <a:xfrm>
          <a:off x="15290800" y="144977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3" name="テキスト ボックス 26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95955</xdr:rowOff>
    </xdr:to>
    <xdr:cxnSp macro="">
      <xdr:nvCxnSpPr>
        <xdr:cNvPr id="264" name="直線コネクタ 263"/>
        <xdr:cNvCxnSpPr/>
      </xdr:nvCxnSpPr>
      <xdr:spPr>
        <a:xfrm>
          <a:off x="14401800" y="144039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5" name="フローチャート: 判断 264"/>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66" name="テキスト ボックス 265"/>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28928</xdr:rowOff>
    </xdr:to>
    <xdr:cxnSp macro="">
      <xdr:nvCxnSpPr>
        <xdr:cNvPr id="267" name="直線コネクタ 266"/>
        <xdr:cNvCxnSpPr/>
      </xdr:nvCxnSpPr>
      <xdr:spPr>
        <a:xfrm flipV="1">
          <a:off x="13512800" y="144039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106539</xdr:rowOff>
    </xdr:from>
    <xdr:to>
      <xdr:col>68</xdr:col>
      <xdr:colOff>203200</xdr:colOff>
      <xdr:row>83</xdr:row>
      <xdr:rowOff>36689</xdr:rowOff>
    </xdr:to>
    <xdr:sp macro="" textlink="">
      <xdr:nvSpPr>
        <xdr:cNvPr id="268" name="フローチャート: 判断 267"/>
        <xdr:cNvSpPr/>
      </xdr:nvSpPr>
      <xdr:spPr>
        <a:xfrm>
          <a:off x="14351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46866</xdr:rowOff>
    </xdr:from>
    <xdr:ext cx="762000" cy="259045"/>
    <xdr:sp macro="" textlink="">
      <xdr:nvSpPr>
        <xdr:cNvPr id="269" name="テキスト ボックス 268"/>
        <xdr:cNvSpPr txBox="1"/>
      </xdr:nvSpPr>
      <xdr:spPr>
        <a:xfrm>
          <a:off x="14020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157339</xdr:rowOff>
    </xdr:from>
    <xdr:to>
      <xdr:col>64</xdr:col>
      <xdr:colOff>152400</xdr:colOff>
      <xdr:row>82</xdr:row>
      <xdr:rowOff>87489</xdr:rowOff>
    </xdr:to>
    <xdr:sp macro="" textlink="">
      <xdr:nvSpPr>
        <xdr:cNvPr id="270" name="フローチャート: 判断 269"/>
        <xdr:cNvSpPr/>
      </xdr:nvSpPr>
      <xdr:spPr>
        <a:xfrm>
          <a:off x="13462000" y="1404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97666</xdr:rowOff>
    </xdr:from>
    <xdr:ext cx="762000" cy="259045"/>
    <xdr:sp macro="" textlink="">
      <xdr:nvSpPr>
        <xdr:cNvPr id="271" name="テキスト ボックス 270"/>
        <xdr:cNvSpPr txBox="1"/>
      </xdr:nvSpPr>
      <xdr:spPr>
        <a:xfrm>
          <a:off x="13131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7" name="楕円 276"/>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70855</xdr:rowOff>
    </xdr:from>
    <xdr:ext cx="762000" cy="259045"/>
    <xdr:sp macro="" textlink="">
      <xdr:nvSpPr>
        <xdr:cNvPr id="278" name="給与水準   （国との比較）該当値テキスト"/>
        <xdr:cNvSpPr txBox="1"/>
      </xdr:nvSpPr>
      <xdr:spPr>
        <a:xfrm>
          <a:off x="17106900" y="1447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9" name="楕円 278"/>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13705</xdr:rowOff>
    </xdr:from>
    <xdr:ext cx="736600" cy="259045"/>
    <xdr:sp macro="" textlink="">
      <xdr:nvSpPr>
        <xdr:cNvPr id="280" name="テキスト ボックス 279"/>
        <xdr:cNvSpPr txBox="1"/>
      </xdr:nvSpPr>
      <xdr:spPr>
        <a:xfrm>
          <a:off x="15798800" y="1458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81" name="楕円 280"/>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131532</xdr:rowOff>
    </xdr:from>
    <xdr:ext cx="762000" cy="259045"/>
    <xdr:sp macro="" textlink="">
      <xdr:nvSpPr>
        <xdr:cNvPr id="282" name="テキスト ボックス 281"/>
        <xdr:cNvSpPr txBox="1"/>
      </xdr:nvSpPr>
      <xdr:spPr>
        <a:xfrm>
          <a:off x="149098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3" name="楕円 282"/>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37693</xdr:rowOff>
    </xdr:from>
    <xdr:ext cx="762000" cy="259045"/>
    <xdr:sp macro="" textlink="">
      <xdr:nvSpPr>
        <xdr:cNvPr id="284" name="テキスト ボックス 283"/>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85" name="楕円 284"/>
        <xdr:cNvSpPr/>
      </xdr:nvSpPr>
      <xdr:spPr>
        <a:xfrm>
          <a:off x="13462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64505</xdr:rowOff>
    </xdr:from>
    <xdr:ext cx="762000" cy="259045"/>
    <xdr:sp macro="" textlink="">
      <xdr:nvSpPr>
        <xdr:cNvPr id="286" name="テキスト ボックス 285"/>
        <xdr:cNvSpPr txBox="1"/>
      </xdr:nvSpPr>
      <xdr:spPr>
        <a:xfrm>
          <a:off x="13131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千人当たり職員数は，名瀬地区，住用地区，笠利地区において総合支所方式を採用していることや，生活保護事務従事職員，空港管理事務所職員等を配置していることにより，類似団体平均を上回っている。今後とも，より効果的・効率的な行政サービスを提供するため，公共施設及び事務事業における指定管理者制度の導入や民間委託を積極的に推進し，より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157023</xdr:rowOff>
    </xdr:from>
    <xdr:to>
      <xdr:col>81</xdr:col>
      <xdr:colOff>44450</xdr:colOff>
      <xdr:row>61</xdr:row>
      <xdr:rowOff>162814</xdr:rowOff>
    </xdr:to>
    <xdr:cxnSp macro="">
      <xdr:nvCxnSpPr>
        <xdr:cNvPr id="318" name="直線コネクタ 317"/>
        <xdr:cNvCxnSpPr/>
      </xdr:nvCxnSpPr>
      <xdr:spPr>
        <a:xfrm>
          <a:off x="16179800" y="10615473"/>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29608</xdr:rowOff>
    </xdr:from>
    <xdr:ext cx="762000" cy="259045"/>
    <xdr:sp macro="" textlink="">
      <xdr:nvSpPr>
        <xdr:cNvPr id="319" name="定員管理の状況平均値テキスト"/>
        <xdr:cNvSpPr txBox="1"/>
      </xdr:nvSpPr>
      <xdr:spPr>
        <a:xfrm>
          <a:off x="17106900" y="1031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144475</xdr:rowOff>
    </xdr:from>
    <xdr:to>
      <xdr:col>77</xdr:col>
      <xdr:colOff>44450</xdr:colOff>
      <xdr:row>61</xdr:row>
      <xdr:rowOff>157023</xdr:rowOff>
    </xdr:to>
    <xdr:cxnSp macro="">
      <xdr:nvCxnSpPr>
        <xdr:cNvPr id="321" name="直線コネクタ 320"/>
        <xdr:cNvCxnSpPr/>
      </xdr:nvCxnSpPr>
      <xdr:spPr>
        <a:xfrm>
          <a:off x="15290800" y="10602925"/>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116653</xdr:rowOff>
    </xdr:from>
    <xdr:ext cx="736600" cy="259045"/>
    <xdr:sp macro="" textlink="">
      <xdr:nvSpPr>
        <xdr:cNvPr id="323" name="テキスト ボックス 322"/>
        <xdr:cNvSpPr txBox="1"/>
      </xdr:nvSpPr>
      <xdr:spPr>
        <a:xfrm>
          <a:off x="15798800" y="1023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144475</xdr:rowOff>
    </xdr:from>
    <xdr:to>
      <xdr:col>72</xdr:col>
      <xdr:colOff>203200</xdr:colOff>
      <xdr:row>61</xdr:row>
      <xdr:rowOff>152197</xdr:rowOff>
    </xdr:to>
    <xdr:cxnSp macro="">
      <xdr:nvCxnSpPr>
        <xdr:cNvPr id="324" name="直線コネクタ 323"/>
        <xdr:cNvCxnSpPr/>
      </xdr:nvCxnSpPr>
      <xdr:spPr>
        <a:xfrm flipV="1">
          <a:off x="14401800" y="10602925"/>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5" name="フローチャート: 判断 324"/>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97832</xdr:rowOff>
    </xdr:from>
    <xdr:ext cx="762000" cy="259045"/>
    <xdr:sp macro="" textlink="">
      <xdr:nvSpPr>
        <xdr:cNvPr id="326" name="テキスト ボックス 325"/>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152197</xdr:rowOff>
    </xdr:from>
    <xdr:to>
      <xdr:col>68</xdr:col>
      <xdr:colOff>152400</xdr:colOff>
      <xdr:row>61</xdr:row>
      <xdr:rowOff>153645</xdr:rowOff>
    </xdr:to>
    <xdr:cxnSp macro="">
      <xdr:nvCxnSpPr>
        <xdr:cNvPr id="327" name="直線コネクタ 326"/>
        <xdr:cNvCxnSpPr/>
      </xdr:nvCxnSpPr>
      <xdr:spPr>
        <a:xfrm flipV="1">
          <a:off x="13512800" y="1061064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30" name="フローチャート: 判断 329"/>
        <xdr:cNvSpPr/>
      </xdr:nvSpPr>
      <xdr:spPr>
        <a:xfrm>
          <a:off x="13462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8907</xdr:rowOff>
    </xdr:from>
    <xdr:ext cx="762000" cy="259045"/>
    <xdr:sp macro="" textlink="">
      <xdr:nvSpPr>
        <xdr:cNvPr id="331" name="テキスト ボックス 330"/>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112014</xdr:rowOff>
    </xdr:from>
    <xdr:to>
      <xdr:col>81</xdr:col>
      <xdr:colOff>95250</xdr:colOff>
      <xdr:row>62</xdr:row>
      <xdr:rowOff>42164</xdr:rowOff>
    </xdr:to>
    <xdr:sp macro="" textlink="">
      <xdr:nvSpPr>
        <xdr:cNvPr id="337" name="楕円 336"/>
        <xdr:cNvSpPr/>
      </xdr:nvSpPr>
      <xdr:spPr>
        <a:xfrm>
          <a:off x="16967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84091</xdr:rowOff>
    </xdr:from>
    <xdr:ext cx="762000" cy="259045"/>
    <xdr:sp macro="" textlink="">
      <xdr:nvSpPr>
        <xdr:cNvPr id="338" name="定員管理の状況該当値テキスト"/>
        <xdr:cNvSpPr txBox="1"/>
      </xdr:nvSpPr>
      <xdr:spPr>
        <a:xfrm>
          <a:off x="17106900" y="1054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106223</xdr:rowOff>
    </xdr:from>
    <xdr:to>
      <xdr:col>77</xdr:col>
      <xdr:colOff>95250</xdr:colOff>
      <xdr:row>62</xdr:row>
      <xdr:rowOff>36373</xdr:rowOff>
    </xdr:to>
    <xdr:sp macro="" textlink="">
      <xdr:nvSpPr>
        <xdr:cNvPr id="339" name="楕円 338"/>
        <xdr:cNvSpPr/>
      </xdr:nvSpPr>
      <xdr:spPr>
        <a:xfrm>
          <a:off x="16129000" y="105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21150</xdr:rowOff>
    </xdr:from>
    <xdr:ext cx="736600" cy="259045"/>
    <xdr:sp macro="" textlink="">
      <xdr:nvSpPr>
        <xdr:cNvPr id="340" name="テキスト ボックス 339"/>
        <xdr:cNvSpPr txBox="1"/>
      </xdr:nvSpPr>
      <xdr:spPr>
        <a:xfrm>
          <a:off x="15798800" y="1065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93675</xdr:rowOff>
    </xdr:from>
    <xdr:to>
      <xdr:col>73</xdr:col>
      <xdr:colOff>44450</xdr:colOff>
      <xdr:row>62</xdr:row>
      <xdr:rowOff>23825</xdr:rowOff>
    </xdr:to>
    <xdr:sp macro="" textlink="">
      <xdr:nvSpPr>
        <xdr:cNvPr id="341" name="楕円 340"/>
        <xdr:cNvSpPr/>
      </xdr:nvSpPr>
      <xdr:spPr>
        <a:xfrm>
          <a:off x="15240000" y="105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8602</xdr:rowOff>
    </xdr:from>
    <xdr:ext cx="762000" cy="259045"/>
    <xdr:sp macro="" textlink="">
      <xdr:nvSpPr>
        <xdr:cNvPr id="342" name="テキスト ボックス 341"/>
        <xdr:cNvSpPr txBox="1"/>
      </xdr:nvSpPr>
      <xdr:spPr>
        <a:xfrm>
          <a:off x="14909800" y="1063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101397</xdr:rowOff>
    </xdr:from>
    <xdr:to>
      <xdr:col>68</xdr:col>
      <xdr:colOff>203200</xdr:colOff>
      <xdr:row>62</xdr:row>
      <xdr:rowOff>31547</xdr:rowOff>
    </xdr:to>
    <xdr:sp macro="" textlink="">
      <xdr:nvSpPr>
        <xdr:cNvPr id="343" name="楕円 342"/>
        <xdr:cNvSpPr/>
      </xdr:nvSpPr>
      <xdr:spPr>
        <a:xfrm>
          <a:off x="14351000" y="105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16324</xdr:rowOff>
    </xdr:from>
    <xdr:ext cx="762000" cy="259045"/>
    <xdr:sp macro="" textlink="">
      <xdr:nvSpPr>
        <xdr:cNvPr id="344" name="テキスト ボックス 343"/>
        <xdr:cNvSpPr txBox="1"/>
      </xdr:nvSpPr>
      <xdr:spPr>
        <a:xfrm>
          <a:off x="14020800" y="1064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102845</xdr:rowOff>
    </xdr:from>
    <xdr:to>
      <xdr:col>64</xdr:col>
      <xdr:colOff>152400</xdr:colOff>
      <xdr:row>62</xdr:row>
      <xdr:rowOff>32995</xdr:rowOff>
    </xdr:to>
    <xdr:sp macro="" textlink="">
      <xdr:nvSpPr>
        <xdr:cNvPr id="345" name="楕円 344"/>
        <xdr:cNvSpPr/>
      </xdr:nvSpPr>
      <xdr:spPr>
        <a:xfrm>
          <a:off x="13462000" y="105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17772</xdr:rowOff>
    </xdr:from>
    <xdr:ext cx="762000" cy="259045"/>
    <xdr:sp macro="" textlink="">
      <xdr:nvSpPr>
        <xdr:cNvPr id="346" name="テキスト ボックス 345"/>
        <xdr:cNvSpPr txBox="1"/>
      </xdr:nvSpPr>
      <xdr:spPr>
        <a:xfrm>
          <a:off x="13131800" y="1064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実質公債費比率は，庁舎整備事業や名瀬・住用地区給食センター建設事業に伴う地方債発行により，前年度と比べて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％高くなり，類似団体平均を上回った。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引き続き，地方債現在高の縮減と，辺地債，過疎債，合併特例債などの有利な起債の活用を図り，同比率の改善に努める。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119634</xdr:rowOff>
    </xdr:to>
    <xdr:cxnSp macro="">
      <xdr:nvCxnSpPr>
        <xdr:cNvPr id="378" name="直線コネクタ 377"/>
        <xdr:cNvCxnSpPr/>
      </xdr:nvCxnSpPr>
      <xdr:spPr>
        <a:xfrm>
          <a:off x="16179800" y="712978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56405</xdr:rowOff>
    </xdr:from>
    <xdr:ext cx="762000" cy="259045"/>
    <xdr:sp macro="" textlink="">
      <xdr:nvSpPr>
        <xdr:cNvPr id="379"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148590</xdr:rowOff>
    </xdr:to>
    <xdr:cxnSp macro="">
      <xdr:nvCxnSpPr>
        <xdr:cNvPr id="381" name="直線コネクタ 380"/>
        <xdr:cNvCxnSpPr/>
      </xdr:nvCxnSpPr>
      <xdr:spPr>
        <a:xfrm flipV="1">
          <a:off x="15290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54356</xdr:rowOff>
    </xdr:to>
    <xdr:cxnSp macro="">
      <xdr:nvCxnSpPr>
        <xdr:cNvPr id="384" name="直線コネクタ 383"/>
        <xdr:cNvCxnSpPr/>
      </xdr:nvCxnSpPr>
      <xdr:spPr>
        <a:xfrm flipV="1">
          <a:off x="14401800" y="71780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5" name="フローチャート: 判断 384"/>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86" name="テキスト ボックス 385"/>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160528</xdr:rowOff>
    </xdr:to>
    <xdr:cxnSp macro="">
      <xdr:nvCxnSpPr>
        <xdr:cNvPr id="387" name="直線コネクタ 386"/>
        <xdr:cNvCxnSpPr/>
      </xdr:nvCxnSpPr>
      <xdr:spPr>
        <a:xfrm flipV="1">
          <a:off x="13512800" y="72552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54102</xdr:rowOff>
    </xdr:from>
    <xdr:to>
      <xdr:col>68</xdr:col>
      <xdr:colOff>203200</xdr:colOff>
      <xdr:row>43</xdr:row>
      <xdr:rowOff>155702</xdr:rowOff>
    </xdr:to>
    <xdr:sp macro="" textlink="">
      <xdr:nvSpPr>
        <xdr:cNvPr id="388" name="フローチャート: 判断 387"/>
        <xdr:cNvSpPr/>
      </xdr:nvSpPr>
      <xdr:spPr>
        <a:xfrm>
          <a:off x="14351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140479</xdr:rowOff>
    </xdr:from>
    <xdr:ext cx="762000" cy="259045"/>
    <xdr:sp macro="" textlink="">
      <xdr:nvSpPr>
        <xdr:cNvPr id="389" name="テキスト ボックス 388"/>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112014</xdr:rowOff>
    </xdr:from>
    <xdr:to>
      <xdr:col>64</xdr:col>
      <xdr:colOff>152400</xdr:colOff>
      <xdr:row>44</xdr:row>
      <xdr:rowOff>42164</xdr:rowOff>
    </xdr:to>
    <xdr:sp macro="" textlink="">
      <xdr:nvSpPr>
        <xdr:cNvPr id="390" name="フローチャート: 判断 389"/>
        <xdr:cNvSpPr/>
      </xdr:nvSpPr>
      <xdr:spPr>
        <a:xfrm>
          <a:off x="13462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26941</xdr:rowOff>
    </xdr:from>
    <xdr:ext cx="762000" cy="259045"/>
    <xdr:sp macro="" textlink="">
      <xdr:nvSpPr>
        <xdr:cNvPr id="391" name="テキスト ボックス 390"/>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7" name="楕円 396"/>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8"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9" name="楕円 398"/>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400" name="テキスト ボックス 39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1" name="楕円 400"/>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402" name="テキスト ボックス 401"/>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3" name="楕円 402"/>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115333</xdr:rowOff>
    </xdr:from>
    <xdr:ext cx="762000" cy="259045"/>
    <xdr:sp macro="" textlink="">
      <xdr:nvSpPr>
        <xdr:cNvPr id="404" name="テキスト ボックス 403"/>
        <xdr:cNvSpPr txBox="1"/>
      </xdr:nvSpPr>
      <xdr:spPr>
        <a:xfrm>
          <a:off x="14020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5" name="楕円 404"/>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50055</xdr:rowOff>
    </xdr:from>
    <xdr:ext cx="762000" cy="259045"/>
    <xdr:sp macro="" textlink="">
      <xdr:nvSpPr>
        <xdr:cNvPr id="406" name="テキスト ボックス 405"/>
        <xdr:cNvSpPr txBox="1"/>
      </xdr:nvSpPr>
      <xdr:spPr>
        <a:xfrm>
          <a:off x="13131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en-US" sz="1100">
              <a:latin typeface="ＭＳ Ｐゴシック" panose="020B0600070205080204" pitchFamily="50" charset="-128"/>
              <a:ea typeface="ＭＳ Ｐゴシック" panose="020B0600070205080204" pitchFamily="50" charset="-128"/>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たが，依然として類似団体平均を上回っている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100">
              <a:latin typeface="ＭＳ Ｐゴシック" panose="020B0600070205080204" pitchFamily="50" charset="-128"/>
              <a:ea typeface="ＭＳ Ｐゴシック" panose="020B0600070205080204" pitchFamily="50" charset="-128"/>
            </a:rPr>
            <a:t>設立法人の負債額等負担見込額や基準財政需要額算入見込額が減少したことなどである。公共施設の老朽化に伴う更新時期により，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今後数年間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latin typeface="ＭＳ Ｐゴシック" panose="020B0600070205080204" pitchFamily="50" charset="-128"/>
              <a:ea typeface="ＭＳ Ｐゴシック" panose="020B0600070205080204" pitchFamily="50" charset="-128"/>
            </a:rPr>
            <a:t>大規模なハード事業が続く見込みであるが，その後は起債枠の上限を堅持し，地方債現在高の縮減に努めていく。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161774</xdr:rowOff>
    </xdr:from>
    <xdr:to>
      <xdr:col>81</xdr:col>
      <xdr:colOff>44450</xdr:colOff>
      <xdr:row>16</xdr:row>
      <xdr:rowOff>166370</xdr:rowOff>
    </xdr:to>
    <xdr:cxnSp macro="">
      <xdr:nvCxnSpPr>
        <xdr:cNvPr id="442" name="直線コネクタ 441"/>
        <xdr:cNvCxnSpPr/>
      </xdr:nvCxnSpPr>
      <xdr:spPr>
        <a:xfrm flipV="1">
          <a:off x="16179800" y="2904974"/>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140382</xdr:rowOff>
    </xdr:from>
    <xdr:ext cx="762000" cy="259045"/>
    <xdr:sp macro="" textlink="">
      <xdr:nvSpPr>
        <xdr:cNvPr id="443" name="将来負担の状況平均値テキスト"/>
        <xdr:cNvSpPr txBox="1"/>
      </xdr:nvSpPr>
      <xdr:spPr>
        <a:xfrm>
          <a:off x="17106900" y="2540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4" name="フローチャート: 判断 443"/>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37677</xdr:rowOff>
    </xdr:from>
    <xdr:to>
      <xdr:col>77</xdr:col>
      <xdr:colOff>44450</xdr:colOff>
      <xdr:row>16</xdr:row>
      <xdr:rowOff>166370</xdr:rowOff>
    </xdr:to>
    <xdr:cxnSp macro="">
      <xdr:nvCxnSpPr>
        <xdr:cNvPr id="445" name="直線コネクタ 444"/>
        <xdr:cNvCxnSpPr/>
      </xdr:nvCxnSpPr>
      <xdr:spPr>
        <a:xfrm>
          <a:off x="15290800" y="27808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6" name="フローチャート: 判断 445"/>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51543</xdr:rowOff>
    </xdr:from>
    <xdr:ext cx="736600" cy="259045"/>
    <xdr:sp macro="" textlink="">
      <xdr:nvSpPr>
        <xdr:cNvPr id="447" name="テキスト ボックス 446"/>
        <xdr:cNvSpPr txBox="1"/>
      </xdr:nvSpPr>
      <xdr:spPr>
        <a:xfrm>
          <a:off x="15798800" y="245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37677</xdr:rowOff>
    </xdr:from>
    <xdr:to>
      <xdr:col>72</xdr:col>
      <xdr:colOff>203200</xdr:colOff>
      <xdr:row>17</xdr:row>
      <xdr:rowOff>62714</xdr:rowOff>
    </xdr:to>
    <xdr:cxnSp macro="">
      <xdr:nvCxnSpPr>
        <xdr:cNvPr id="448" name="直線コネクタ 447"/>
        <xdr:cNvCxnSpPr/>
      </xdr:nvCxnSpPr>
      <xdr:spPr>
        <a:xfrm flipV="1">
          <a:off x="14401800" y="2780877"/>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49" name="フローチャート: 判断 448"/>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82446</xdr:rowOff>
    </xdr:from>
    <xdr:ext cx="762000" cy="259045"/>
    <xdr:sp macro="" textlink="">
      <xdr:nvSpPr>
        <xdr:cNvPr id="450" name="テキスト ボックス 449"/>
        <xdr:cNvSpPr txBox="1"/>
      </xdr:nvSpPr>
      <xdr:spPr>
        <a:xfrm>
          <a:off x="14909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62714</xdr:rowOff>
    </xdr:from>
    <xdr:to>
      <xdr:col>68</xdr:col>
      <xdr:colOff>152400</xdr:colOff>
      <xdr:row>18</xdr:row>
      <xdr:rowOff>68217</xdr:rowOff>
    </xdr:to>
    <xdr:cxnSp macro="">
      <xdr:nvCxnSpPr>
        <xdr:cNvPr id="451" name="直線コネクタ 450"/>
        <xdr:cNvCxnSpPr/>
      </xdr:nvCxnSpPr>
      <xdr:spPr>
        <a:xfrm flipV="1">
          <a:off x="13512800" y="2977364"/>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47534</xdr:rowOff>
    </xdr:from>
    <xdr:to>
      <xdr:col>68</xdr:col>
      <xdr:colOff>203200</xdr:colOff>
      <xdr:row>17</xdr:row>
      <xdr:rowOff>149134</xdr:rowOff>
    </xdr:to>
    <xdr:sp macro="" textlink="">
      <xdr:nvSpPr>
        <xdr:cNvPr id="452" name="フローチャート: 判断 451"/>
        <xdr:cNvSpPr/>
      </xdr:nvSpPr>
      <xdr:spPr>
        <a:xfrm>
          <a:off x="14351000" y="29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133911</xdr:rowOff>
    </xdr:from>
    <xdr:ext cx="762000" cy="259045"/>
    <xdr:sp macro="" textlink="">
      <xdr:nvSpPr>
        <xdr:cNvPr id="453" name="テキスト ボックス 452"/>
        <xdr:cNvSpPr txBox="1"/>
      </xdr:nvSpPr>
      <xdr:spPr>
        <a:xfrm>
          <a:off x="14020800" y="304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56485</xdr:rowOff>
    </xdr:from>
    <xdr:to>
      <xdr:col>64</xdr:col>
      <xdr:colOff>152400</xdr:colOff>
      <xdr:row>18</xdr:row>
      <xdr:rowOff>158085</xdr:rowOff>
    </xdr:to>
    <xdr:sp macro="" textlink="">
      <xdr:nvSpPr>
        <xdr:cNvPr id="454" name="フローチャート: 判断 453"/>
        <xdr:cNvSpPr/>
      </xdr:nvSpPr>
      <xdr:spPr>
        <a:xfrm>
          <a:off x="13462000" y="314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142862</xdr:rowOff>
    </xdr:from>
    <xdr:ext cx="762000" cy="259045"/>
    <xdr:sp macro="" textlink="">
      <xdr:nvSpPr>
        <xdr:cNvPr id="455" name="テキスト ボックス 454"/>
        <xdr:cNvSpPr txBox="1"/>
      </xdr:nvSpPr>
      <xdr:spPr>
        <a:xfrm>
          <a:off x="13131800" y="322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110974</xdr:rowOff>
    </xdr:from>
    <xdr:to>
      <xdr:col>81</xdr:col>
      <xdr:colOff>95250</xdr:colOff>
      <xdr:row>17</xdr:row>
      <xdr:rowOff>41124</xdr:rowOff>
    </xdr:to>
    <xdr:sp macro="" textlink="">
      <xdr:nvSpPr>
        <xdr:cNvPr id="461" name="楕円 460"/>
        <xdr:cNvSpPr/>
      </xdr:nvSpPr>
      <xdr:spPr>
        <a:xfrm>
          <a:off x="16967200" y="28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83051</xdr:rowOff>
    </xdr:from>
    <xdr:ext cx="762000" cy="259045"/>
    <xdr:sp macro="" textlink="">
      <xdr:nvSpPr>
        <xdr:cNvPr id="462" name="将来負担の状況該当値テキスト"/>
        <xdr:cNvSpPr txBox="1"/>
      </xdr:nvSpPr>
      <xdr:spPr>
        <a:xfrm>
          <a:off x="17106900" y="282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115570</xdr:rowOff>
    </xdr:from>
    <xdr:to>
      <xdr:col>77</xdr:col>
      <xdr:colOff>95250</xdr:colOff>
      <xdr:row>17</xdr:row>
      <xdr:rowOff>45720</xdr:rowOff>
    </xdr:to>
    <xdr:sp macro="" textlink="">
      <xdr:nvSpPr>
        <xdr:cNvPr id="463" name="楕円 462"/>
        <xdr:cNvSpPr/>
      </xdr:nvSpPr>
      <xdr:spPr>
        <a:xfrm>
          <a:off x="16129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30497</xdr:rowOff>
    </xdr:from>
    <xdr:ext cx="736600" cy="259045"/>
    <xdr:sp macro="" textlink="">
      <xdr:nvSpPr>
        <xdr:cNvPr id="464" name="テキスト ボックス 463"/>
        <xdr:cNvSpPr txBox="1"/>
      </xdr:nvSpPr>
      <xdr:spPr>
        <a:xfrm>
          <a:off x="15798800" y="294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158327</xdr:rowOff>
    </xdr:from>
    <xdr:to>
      <xdr:col>73</xdr:col>
      <xdr:colOff>44450</xdr:colOff>
      <xdr:row>16</xdr:row>
      <xdr:rowOff>88477</xdr:rowOff>
    </xdr:to>
    <xdr:sp macro="" textlink="">
      <xdr:nvSpPr>
        <xdr:cNvPr id="465" name="楕円 464"/>
        <xdr:cNvSpPr/>
      </xdr:nvSpPr>
      <xdr:spPr>
        <a:xfrm>
          <a:off x="15240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98654</xdr:rowOff>
    </xdr:from>
    <xdr:ext cx="762000" cy="259045"/>
    <xdr:sp macro="" textlink="">
      <xdr:nvSpPr>
        <xdr:cNvPr id="466" name="テキスト ボックス 465"/>
        <xdr:cNvSpPr txBox="1"/>
      </xdr:nvSpPr>
      <xdr:spPr>
        <a:xfrm>
          <a:off x="14909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11914</xdr:rowOff>
    </xdr:from>
    <xdr:to>
      <xdr:col>68</xdr:col>
      <xdr:colOff>203200</xdr:colOff>
      <xdr:row>17</xdr:row>
      <xdr:rowOff>113514</xdr:rowOff>
    </xdr:to>
    <xdr:sp macro="" textlink="">
      <xdr:nvSpPr>
        <xdr:cNvPr id="467" name="楕円 466"/>
        <xdr:cNvSpPr/>
      </xdr:nvSpPr>
      <xdr:spPr>
        <a:xfrm>
          <a:off x="14351000" y="29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123691</xdr:rowOff>
    </xdr:from>
    <xdr:ext cx="762000" cy="259045"/>
    <xdr:sp macro="" textlink="">
      <xdr:nvSpPr>
        <xdr:cNvPr id="468" name="テキスト ボックス 467"/>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17417</xdr:rowOff>
    </xdr:from>
    <xdr:to>
      <xdr:col>64</xdr:col>
      <xdr:colOff>152400</xdr:colOff>
      <xdr:row>18</xdr:row>
      <xdr:rowOff>119017</xdr:rowOff>
    </xdr:to>
    <xdr:sp macro="" textlink="">
      <xdr:nvSpPr>
        <xdr:cNvPr id="469" name="楕円 468"/>
        <xdr:cNvSpPr/>
      </xdr:nvSpPr>
      <xdr:spPr>
        <a:xfrm>
          <a:off x="13462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129194</xdr:rowOff>
    </xdr:from>
    <xdr:ext cx="762000" cy="259045"/>
    <xdr:sp macro="" textlink="">
      <xdr:nvSpPr>
        <xdr:cNvPr id="470" name="テキスト ボックス 469"/>
        <xdr:cNvSpPr txBox="1"/>
      </xdr:nvSpPr>
      <xdr:spPr>
        <a:xfrm>
          <a:off x="13131800" y="28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43,770
43,654
308.27
34,723,588
33,746,072
833,180
16,845,062
39,379,898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人件費については，給料，退職手当等の影響により，前年度決算と比べて</a:t>
          </a:r>
          <a:r>
            <a:rPr kumimoji="1" lang="en-US" altLang="ja-JP" sz="1100">
              <a:latin typeface="ＭＳ Ｐゴシック" panose="020B0600070205080204" pitchFamily="50" charset="-128"/>
              <a:ea typeface="ＭＳ Ｐゴシック" panose="020B0600070205080204" pitchFamily="50" charset="-128"/>
            </a:rPr>
            <a:t>50,834</a:t>
          </a:r>
          <a:r>
            <a:rPr kumimoji="1" lang="ja-JP" altLang="en-US" sz="1100">
              <a:latin typeface="ＭＳ Ｐゴシック" panose="020B0600070205080204" pitchFamily="50" charset="-128"/>
              <a:ea typeface="ＭＳ Ｐゴシック" panose="020B0600070205080204" pitchFamily="50" charset="-128"/>
            </a:rPr>
            <a:t>千円増え，経常収支比率も</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％高くなったが，類似団体平均を下回っている。今後とも，定員適正化計画に基づき，本市において適正な職員数を維持し，総人件費の抑制に努める。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73660</xdr:rowOff>
    </xdr:to>
    <xdr:cxnSp macro="">
      <xdr:nvCxnSpPr>
        <xdr:cNvPr id="66" name="直線コネクタ 65"/>
        <xdr:cNvCxnSpPr/>
      </xdr:nvCxnSpPr>
      <xdr:spPr>
        <a:xfrm>
          <a:off x="3987800" y="5872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71137</xdr:rowOff>
    </xdr:from>
    <xdr:ext cx="762000" cy="259045"/>
    <xdr:sp macro="" textlink="">
      <xdr:nvSpPr>
        <xdr:cNvPr id="67" name="人件費平均値テキスト"/>
        <xdr:cNvSpPr txBox="1"/>
      </xdr:nvSpPr>
      <xdr:spPr>
        <a:xfrm>
          <a:off x="4914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66040</xdr:rowOff>
    </xdr:to>
    <xdr:cxnSp macro="">
      <xdr:nvCxnSpPr>
        <xdr:cNvPr id="69" name="直線コネクタ 68"/>
        <xdr:cNvCxnSpPr/>
      </xdr:nvCxnSpPr>
      <xdr:spPr>
        <a:xfrm flipV="1">
          <a:off x="3098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6367</xdr:rowOff>
    </xdr:from>
    <xdr:ext cx="736600" cy="259045"/>
    <xdr:sp macro="" textlink="">
      <xdr:nvSpPr>
        <xdr:cNvPr id="71" name="テキスト ボックス 70"/>
        <xdr:cNvSpPr txBox="1"/>
      </xdr:nvSpPr>
      <xdr:spPr>
        <a:xfrm>
          <a:off x="3606800" y="600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35</xdr:row>
      <xdr:rowOff>39370</xdr:rowOff>
    </xdr:to>
    <xdr:cxnSp macro="">
      <xdr:nvCxnSpPr>
        <xdr:cNvPr id="72" name="直線コネクタ 71"/>
        <xdr:cNvCxnSpPr/>
      </xdr:nvCxnSpPr>
      <xdr:spPr>
        <a:xfrm flipV="1">
          <a:off x="2209800" y="5895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116857</xdr:rowOff>
    </xdr:from>
    <xdr:ext cx="762000" cy="259045"/>
    <xdr:sp macro="" textlink="">
      <xdr:nvSpPr>
        <xdr:cNvPr id="74" name="テキスト ボックス 73"/>
        <xdr:cNvSpPr txBox="1"/>
      </xdr:nvSpPr>
      <xdr:spPr>
        <a:xfrm>
          <a:off x="2717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39370</xdr:rowOff>
    </xdr:to>
    <xdr:cxnSp macro="">
      <xdr:nvCxnSpPr>
        <xdr:cNvPr id="75" name="直線コネクタ 74"/>
        <xdr:cNvCxnSpPr/>
      </xdr:nvCxnSpPr>
      <xdr:spPr>
        <a:xfrm>
          <a:off x="1320800" y="601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26670</xdr:rowOff>
    </xdr:from>
    <xdr:to>
      <xdr:col>11</xdr:col>
      <xdr:colOff>60325</xdr:colOff>
      <xdr:row>35</xdr:row>
      <xdr:rowOff>128270</xdr:rowOff>
    </xdr:to>
    <xdr:sp macro="" textlink="">
      <xdr:nvSpPr>
        <xdr:cNvPr id="76" name="フローチャート: 判断 75"/>
        <xdr:cNvSpPr/>
      </xdr:nvSpPr>
      <xdr:spPr>
        <a:xfrm>
          <a:off x="2159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113047</xdr:rowOff>
    </xdr:from>
    <xdr:ext cx="762000" cy="259045"/>
    <xdr:sp macro="" textlink="">
      <xdr:nvSpPr>
        <xdr:cNvPr id="77" name="テキスト ボックス 76"/>
        <xdr:cNvSpPr txBox="1"/>
      </xdr:nvSpPr>
      <xdr:spPr>
        <a:xfrm>
          <a:off x="1828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78" name="フローチャート: 判断 77"/>
        <xdr:cNvSpPr/>
      </xdr:nvSpPr>
      <xdr:spPr>
        <a:xfrm>
          <a:off x="1270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90187</xdr:rowOff>
    </xdr:from>
    <xdr:ext cx="762000" cy="259045"/>
    <xdr:sp macro="" textlink="">
      <xdr:nvSpPr>
        <xdr:cNvPr id="79" name="テキスト ボックス 78"/>
        <xdr:cNvSpPr txBox="1"/>
      </xdr:nvSpPr>
      <xdr:spPr>
        <a:xfrm>
          <a:off x="939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22860</xdr:rowOff>
    </xdr:from>
    <xdr:to>
      <xdr:col>24</xdr:col>
      <xdr:colOff>76200</xdr:colOff>
      <xdr:row>34</xdr:row>
      <xdr:rowOff>124460</xdr:rowOff>
    </xdr:to>
    <xdr:sp macro="" textlink="">
      <xdr:nvSpPr>
        <xdr:cNvPr id="85" name="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39387</xdr:rowOff>
    </xdr:from>
    <xdr:ext cx="762000" cy="259045"/>
    <xdr:sp macro="" textlink="">
      <xdr:nvSpPr>
        <xdr:cNvPr id="86" name="人件費該当値テキスト"/>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127017</xdr:rowOff>
    </xdr:from>
    <xdr:ext cx="762000" cy="259045"/>
    <xdr:sp macro="" textlink="">
      <xdr:nvSpPr>
        <xdr:cNvPr id="90" name="テキスト ボックス 89"/>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物件費に係る経常収支比率は，類似団体平均を下回っているが，前年度より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％増となっている。この要因は，前年度決算額に比べて、ふるさと納税事業関連経費（＋</a:t>
          </a:r>
          <a:r>
            <a:rPr kumimoji="1" lang="en-US" altLang="ja-JP" sz="1100">
              <a:latin typeface="ＭＳ Ｐゴシック" panose="020B0600070205080204" pitchFamily="50" charset="-128"/>
              <a:ea typeface="ＭＳ Ｐゴシック" panose="020B0600070205080204" pitchFamily="50" charset="-128"/>
            </a:rPr>
            <a:t>193</a:t>
          </a:r>
          <a:r>
            <a:rPr kumimoji="1" lang="ja-JP" altLang="en-US" sz="1100">
              <a:latin typeface="ＭＳ Ｐゴシック" panose="020B0600070205080204" pitchFamily="50" charset="-128"/>
              <a:ea typeface="ＭＳ Ｐゴシック" panose="020B0600070205080204" pitchFamily="50" charset="-128"/>
            </a:rPr>
            <a:t>百万円）などが挙げられる。引き続き，本市において，平成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年度から実施している経常経費抑制策を継続し，各種経費の縮減に努める。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16</xdr:row>
      <xdr:rowOff>165100</xdr:rowOff>
    </xdr:to>
    <xdr:cxnSp macro="">
      <xdr:nvCxnSpPr>
        <xdr:cNvPr id="126" name="直線コネクタ 125"/>
        <xdr:cNvCxnSpPr/>
      </xdr:nvCxnSpPr>
      <xdr:spPr>
        <a:xfrm>
          <a:off x="15671800" y="2893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40657</xdr:rowOff>
    </xdr:from>
    <xdr:ext cx="762000" cy="259045"/>
    <xdr:sp macro="" textlink="">
      <xdr:nvSpPr>
        <xdr:cNvPr id="127"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149860</xdr:rowOff>
    </xdr:to>
    <xdr:cxnSp macro="">
      <xdr:nvCxnSpPr>
        <xdr:cNvPr id="129" name="直線コネクタ 128"/>
        <xdr:cNvCxnSpPr/>
      </xdr:nvCxnSpPr>
      <xdr:spPr>
        <a:xfrm>
          <a:off x="14782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31" name="テキスト ボックス 130"/>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127000</xdr:rowOff>
    </xdr:to>
    <xdr:cxnSp macro="">
      <xdr:nvCxnSpPr>
        <xdr:cNvPr id="132" name="直線コネクタ 131"/>
        <xdr:cNvCxnSpPr/>
      </xdr:nvCxnSpPr>
      <xdr:spPr>
        <a:xfrm>
          <a:off x="13893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34" name="テキスト ボックス 133"/>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104140</xdr:rowOff>
    </xdr:to>
    <xdr:cxnSp macro="">
      <xdr:nvCxnSpPr>
        <xdr:cNvPr id="135" name="直線コネクタ 134"/>
        <xdr:cNvCxnSpPr/>
      </xdr:nvCxnSpPr>
      <xdr:spPr>
        <a:xfrm>
          <a:off x="13004800" y="282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6" name="フローチャート: 判断 135"/>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7" name="テキスト ボックス 136"/>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8" name="フローチャート: 判断 137"/>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9" name="テキスト ボックス 138"/>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5" name="楕円 144"/>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6"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7" name="楕円 146"/>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8" name="テキスト ボックス 147"/>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9" name="楕円 148"/>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0" name="テキスト ボックス 149"/>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1" name="楕円 150"/>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2" name="テキスト ボックス 151"/>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3" name="楕円 152"/>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4" name="テキスト ボックス 153"/>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扶助費については，前年度決算と比べて</a:t>
          </a:r>
          <a:r>
            <a:rPr kumimoji="1" lang="en-US" altLang="ja-JP" sz="1100">
              <a:latin typeface="ＭＳ Ｐゴシック" panose="020B0600070205080204" pitchFamily="50" charset="-128"/>
              <a:ea typeface="ＭＳ Ｐゴシック" panose="020B0600070205080204" pitchFamily="50" charset="-128"/>
            </a:rPr>
            <a:t>77,803</a:t>
          </a:r>
          <a:r>
            <a:rPr kumimoji="1" lang="ja-JP" altLang="en-US" sz="1100">
              <a:latin typeface="ＭＳ Ｐゴシック" panose="020B0600070205080204" pitchFamily="50" charset="-128"/>
              <a:ea typeface="ＭＳ Ｐゴシック" panose="020B0600070205080204" pitchFamily="50" charset="-128"/>
            </a:rPr>
            <a:t>千円増え，経常収支比率も</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％高く，類似団体平均を上回っている。その要因は，生活保護費受給率が全国的にみても高く，また，介護給付等事業費（対前年比＋</a:t>
          </a:r>
          <a:r>
            <a:rPr kumimoji="1" lang="en-US" altLang="ja-JP" sz="1100">
              <a:latin typeface="ＭＳ Ｐゴシック" panose="020B0600070205080204" pitchFamily="50" charset="-128"/>
              <a:ea typeface="ＭＳ Ｐゴシック" panose="020B0600070205080204" pitchFamily="50" charset="-128"/>
            </a:rPr>
            <a:t>114</a:t>
          </a:r>
          <a:r>
            <a:rPr kumimoji="1" lang="ja-JP" altLang="en-US" sz="1100">
              <a:latin typeface="ＭＳ Ｐゴシック" panose="020B0600070205080204" pitchFamily="50" charset="-128"/>
              <a:ea typeface="ＭＳ Ｐゴシック" panose="020B0600070205080204" pitchFamily="50" charset="-128"/>
            </a:rPr>
            <a:t>百万円）がサービス利用者増により，年々増加傾向にあるためである。今後とも，制度の適正な運用に努める。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88900</xdr:rowOff>
    </xdr:from>
    <xdr:to>
      <xdr:col>24</xdr:col>
      <xdr:colOff>25400</xdr:colOff>
      <xdr:row>60</xdr:row>
      <xdr:rowOff>110672</xdr:rowOff>
    </xdr:to>
    <xdr:cxnSp macro="">
      <xdr:nvCxnSpPr>
        <xdr:cNvPr id="189" name="直線コネクタ 188"/>
        <xdr:cNvCxnSpPr/>
      </xdr:nvCxnSpPr>
      <xdr:spPr>
        <a:xfrm>
          <a:off x="3987800" y="10375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13805</xdr:rowOff>
    </xdr:from>
    <xdr:ext cx="762000" cy="259045"/>
    <xdr:sp macro="" textlink="">
      <xdr:nvSpPr>
        <xdr:cNvPr id="190" name="扶助費平均値テキスト"/>
        <xdr:cNvSpPr txBox="1"/>
      </xdr:nvSpPr>
      <xdr:spPr>
        <a:xfrm>
          <a:off x="4914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60</xdr:row>
      <xdr:rowOff>88900</xdr:rowOff>
    </xdr:to>
    <xdr:cxnSp macro="">
      <xdr:nvCxnSpPr>
        <xdr:cNvPr id="192" name="直線コネクタ 191"/>
        <xdr:cNvCxnSpPr/>
      </xdr:nvCxnSpPr>
      <xdr:spPr>
        <a:xfrm>
          <a:off x="3098800" y="1037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194" name="テキスト ボックス 193"/>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86178</xdr:rowOff>
    </xdr:from>
    <xdr:to>
      <xdr:col>15</xdr:col>
      <xdr:colOff>98425</xdr:colOff>
      <xdr:row>60</xdr:row>
      <xdr:rowOff>88900</xdr:rowOff>
    </xdr:to>
    <xdr:cxnSp macro="">
      <xdr:nvCxnSpPr>
        <xdr:cNvPr id="195" name="直線コネクタ 194"/>
        <xdr:cNvCxnSpPr/>
      </xdr:nvCxnSpPr>
      <xdr:spPr>
        <a:xfrm>
          <a:off x="2209800" y="102017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119942</xdr:rowOff>
    </xdr:from>
    <xdr:ext cx="762000" cy="259045"/>
    <xdr:sp macro="" textlink="">
      <xdr:nvSpPr>
        <xdr:cNvPr id="197" name="テキスト ボックス 196"/>
        <xdr:cNvSpPr txBox="1"/>
      </xdr:nvSpPr>
      <xdr:spPr>
        <a:xfrm>
          <a:off x="2717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59</xdr:row>
      <xdr:rowOff>118835</xdr:rowOff>
    </xdr:to>
    <xdr:cxnSp macro="">
      <xdr:nvCxnSpPr>
        <xdr:cNvPr id="198" name="直線コネクタ 197"/>
        <xdr:cNvCxnSpPr/>
      </xdr:nvCxnSpPr>
      <xdr:spPr>
        <a:xfrm flipV="1">
          <a:off x="1320800" y="10201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199" name="フローチャート: 判断 198"/>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0" name="テキスト ボックス 199"/>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1" name="フローチャート: 判断 200"/>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2" name="テキスト ボックス 201"/>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59872</xdr:rowOff>
    </xdr:from>
    <xdr:to>
      <xdr:col>24</xdr:col>
      <xdr:colOff>76200</xdr:colOff>
      <xdr:row>60</xdr:row>
      <xdr:rowOff>161472</xdr:rowOff>
    </xdr:to>
    <xdr:sp macro="" textlink="">
      <xdr:nvSpPr>
        <xdr:cNvPr id="208" name="楕円 207"/>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31949</xdr:rowOff>
    </xdr:from>
    <xdr:ext cx="762000" cy="259045"/>
    <xdr:sp macro="" textlink="">
      <xdr:nvSpPr>
        <xdr:cNvPr id="209" name="扶助費該当値テキスト"/>
        <xdr:cNvSpPr txBox="1"/>
      </xdr:nvSpPr>
      <xdr:spPr>
        <a:xfrm>
          <a:off x="49149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10" name="楕円 209"/>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11" name="テキスト ボックス 210"/>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2" name="楕円 211"/>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3" name="テキスト ボックス 212"/>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35378</xdr:rowOff>
    </xdr:from>
    <xdr:to>
      <xdr:col>11</xdr:col>
      <xdr:colOff>60325</xdr:colOff>
      <xdr:row>59</xdr:row>
      <xdr:rowOff>136978</xdr:rowOff>
    </xdr:to>
    <xdr:sp macro="" textlink="">
      <xdr:nvSpPr>
        <xdr:cNvPr id="214" name="楕円 213"/>
        <xdr:cNvSpPr/>
      </xdr:nvSpPr>
      <xdr:spPr>
        <a:xfrm>
          <a:off x="2159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121755</xdr:rowOff>
    </xdr:from>
    <xdr:ext cx="762000" cy="259045"/>
    <xdr:sp macro="" textlink="">
      <xdr:nvSpPr>
        <xdr:cNvPr id="215" name="テキスト ボックス 214"/>
        <xdr:cNvSpPr txBox="1"/>
      </xdr:nvSpPr>
      <xdr:spPr>
        <a:xfrm>
          <a:off x="1828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68035</xdr:rowOff>
    </xdr:from>
    <xdr:to>
      <xdr:col>6</xdr:col>
      <xdr:colOff>171450</xdr:colOff>
      <xdr:row>59</xdr:row>
      <xdr:rowOff>169635</xdr:rowOff>
    </xdr:to>
    <xdr:sp macro="" textlink="">
      <xdr:nvSpPr>
        <xdr:cNvPr id="216" name="楕円 215"/>
        <xdr:cNvSpPr/>
      </xdr:nvSpPr>
      <xdr:spPr>
        <a:xfrm>
          <a:off x="1270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154412</xdr:rowOff>
    </xdr:from>
    <xdr:ext cx="762000" cy="259045"/>
    <xdr:sp macro="" textlink="">
      <xdr:nvSpPr>
        <xdr:cNvPr id="217" name="テキスト ボックス 216"/>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その他に係る経常収支比率は</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前年度決算より</a:t>
          </a:r>
          <a:r>
            <a:rPr kumimoji="1" lang="en-US" altLang="ja-JP" sz="1100">
              <a:solidFill>
                <a:schemeClr val="dk1"/>
              </a:solidFill>
              <a:latin typeface="ＭＳ Ｐゴシック" pitchFamily="50" charset="-128"/>
              <a:ea typeface="ＭＳ Ｐゴシック" pitchFamily="50" charset="-128"/>
              <a:cs typeface="+mn-cs"/>
            </a:rPr>
            <a:t>0.1</a:t>
          </a:r>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低くなり，類似団体平均を下回っている。</a:t>
          </a:r>
          <a:r>
            <a:rPr kumimoji="1" lang="ja-JP" altLang="ja-JP" sz="1100">
              <a:solidFill>
                <a:schemeClr val="dk1"/>
              </a:solidFill>
              <a:latin typeface="ＭＳ Ｐゴシック" pitchFamily="50" charset="-128"/>
              <a:ea typeface="ＭＳ Ｐゴシック" pitchFamily="50" charset="-128"/>
              <a:cs typeface="+mn-cs"/>
            </a:rPr>
            <a:t>こ</a:t>
          </a:r>
          <a:r>
            <a:rPr kumimoji="1" lang="ja-JP" altLang="en-US" sz="1100">
              <a:solidFill>
                <a:schemeClr val="dk1"/>
              </a:solidFill>
              <a:latin typeface="ＭＳ Ｐゴシック" pitchFamily="50" charset="-128"/>
              <a:ea typeface="ＭＳ Ｐゴシック" pitchFamily="50" charset="-128"/>
              <a:cs typeface="+mn-cs"/>
            </a:rPr>
            <a:t>の主な要因は，維持補修費及び繰出金において，経常経費に充当した一般財源が減少したことによるもの</a:t>
          </a:r>
          <a:r>
            <a:rPr kumimoji="1" lang="ja-JP" altLang="ja-JP" sz="1100">
              <a:solidFill>
                <a:schemeClr val="dk1"/>
              </a:solidFill>
              <a:latin typeface="ＭＳ Ｐゴシック" pitchFamily="50" charset="-128"/>
              <a:ea typeface="ＭＳ Ｐゴシック" pitchFamily="50" charset="-128"/>
              <a:cs typeface="+mn-cs"/>
            </a:rPr>
            <a:t>である。</a:t>
          </a:r>
          <a:endParaRPr lang="ja-JP"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今後</a:t>
          </a:r>
          <a:r>
            <a:rPr kumimoji="1" lang="ja-JP" altLang="en-US" sz="1100">
              <a:solidFill>
                <a:schemeClr val="dk1"/>
              </a:solidFill>
              <a:latin typeface="ＭＳ Ｐゴシック" pitchFamily="50" charset="-128"/>
              <a:ea typeface="ＭＳ Ｐゴシック" pitchFamily="50" charset="-128"/>
              <a:cs typeface="+mn-cs"/>
            </a:rPr>
            <a:t>と</a:t>
          </a:r>
          <a:r>
            <a:rPr kumimoji="1" lang="ja-JP" altLang="ja-JP" sz="1100">
              <a:solidFill>
                <a:schemeClr val="dk1"/>
              </a:solidFill>
              <a:latin typeface="ＭＳ Ｐゴシック" pitchFamily="50" charset="-128"/>
              <a:ea typeface="ＭＳ Ｐゴシック" pitchFamily="50" charset="-128"/>
              <a:cs typeface="+mn-cs"/>
            </a:rPr>
            <a:t>も</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各特別会計の事業の見直し等を含め</a:t>
          </a:r>
          <a:r>
            <a:rPr kumimoji="1" lang="ja-JP" altLang="en-US" sz="1100">
              <a:solidFill>
                <a:schemeClr val="dk1"/>
              </a:solidFill>
              <a:latin typeface="ＭＳ Ｐゴシック" pitchFamily="50" charset="-128"/>
              <a:ea typeface="ＭＳ Ｐゴシック" pitchFamily="50" charset="-128"/>
              <a:cs typeface="+mn-cs"/>
            </a:rPr>
            <a:t>て</a:t>
          </a:r>
          <a:r>
            <a:rPr kumimoji="1" lang="ja-JP" altLang="ja-JP" sz="1100">
              <a:solidFill>
                <a:schemeClr val="dk1"/>
              </a:solidFill>
              <a:latin typeface="ＭＳ Ｐゴシック" pitchFamily="50" charset="-128"/>
              <a:ea typeface="ＭＳ Ｐゴシック" pitchFamily="50" charset="-128"/>
              <a:cs typeface="+mn-cs"/>
            </a:rPr>
            <a:t>経費の節減に努め</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繰出金の減少に努める</a:t>
          </a:r>
          <a:r>
            <a:rPr kumimoji="1" lang="ja-JP" altLang="en-US" sz="1100">
              <a:solidFill>
                <a:schemeClr val="dk1"/>
              </a:solidFill>
              <a:latin typeface="ＭＳ Ｐゴシック" pitchFamily="50" charset="-128"/>
              <a:ea typeface="ＭＳ Ｐゴシック" pitchFamily="50" charset="-128"/>
              <a:cs typeface="+mn-cs"/>
            </a:rPr>
            <a:t>。</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101854</xdr:rowOff>
    </xdr:to>
    <xdr:cxnSp macro="">
      <xdr:nvCxnSpPr>
        <xdr:cNvPr id="248" name="直線コネクタ 247"/>
        <xdr:cNvCxnSpPr/>
      </xdr:nvCxnSpPr>
      <xdr:spPr>
        <a:xfrm flipV="1">
          <a:off x="15671800" y="95224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9"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83566</xdr:rowOff>
    </xdr:from>
    <xdr:to>
      <xdr:col>78</xdr:col>
      <xdr:colOff>69850</xdr:colOff>
      <xdr:row>55</xdr:row>
      <xdr:rowOff>101854</xdr:rowOff>
    </xdr:to>
    <xdr:cxnSp macro="">
      <xdr:nvCxnSpPr>
        <xdr:cNvPr id="251" name="直線コネクタ 250"/>
        <xdr:cNvCxnSpPr/>
      </xdr:nvCxnSpPr>
      <xdr:spPr>
        <a:xfrm>
          <a:off x="14782800" y="9513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121429</xdr:rowOff>
    </xdr:from>
    <xdr:ext cx="736600" cy="259045"/>
    <xdr:sp macro="" textlink="">
      <xdr:nvSpPr>
        <xdr:cNvPr id="253" name="テキスト ボックス 252"/>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83566</xdr:rowOff>
    </xdr:from>
    <xdr:to>
      <xdr:col>73</xdr:col>
      <xdr:colOff>180975</xdr:colOff>
      <xdr:row>55</xdr:row>
      <xdr:rowOff>138430</xdr:rowOff>
    </xdr:to>
    <xdr:cxnSp macro="">
      <xdr:nvCxnSpPr>
        <xdr:cNvPr id="254" name="直線コネクタ 253"/>
        <xdr:cNvCxnSpPr/>
      </xdr:nvCxnSpPr>
      <xdr:spPr>
        <a:xfrm flipV="1">
          <a:off x="13893800" y="9513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84853</xdr:rowOff>
    </xdr:from>
    <xdr:ext cx="762000" cy="259045"/>
    <xdr:sp macro="" textlink="">
      <xdr:nvSpPr>
        <xdr:cNvPr id="256" name="テキスト ボックス 255"/>
        <xdr:cNvSpPr txBox="1"/>
      </xdr:nvSpPr>
      <xdr:spPr>
        <a:xfrm>
          <a:off x="14401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120142</xdr:rowOff>
    </xdr:from>
    <xdr:to>
      <xdr:col>69</xdr:col>
      <xdr:colOff>92075</xdr:colOff>
      <xdr:row>55</xdr:row>
      <xdr:rowOff>138430</xdr:rowOff>
    </xdr:to>
    <xdr:cxnSp macro="">
      <xdr:nvCxnSpPr>
        <xdr:cNvPr id="257" name="直線コネクタ 256"/>
        <xdr:cNvCxnSpPr/>
      </xdr:nvCxnSpPr>
      <xdr:spPr>
        <a:xfrm>
          <a:off x="13004800" y="9549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8" name="フローチャート: 判断 25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158005</xdr:rowOff>
    </xdr:from>
    <xdr:ext cx="762000" cy="259045"/>
    <xdr:sp macro="" textlink="">
      <xdr:nvSpPr>
        <xdr:cNvPr id="259" name="テキスト ボックス 25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0" name="フローチャート: 判断 25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61" name="テキスト ボックス 26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7" name="楕円 266"/>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8"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51054</xdr:rowOff>
    </xdr:from>
    <xdr:to>
      <xdr:col>78</xdr:col>
      <xdr:colOff>120650</xdr:colOff>
      <xdr:row>55</xdr:row>
      <xdr:rowOff>152654</xdr:rowOff>
    </xdr:to>
    <xdr:sp macro="" textlink="">
      <xdr:nvSpPr>
        <xdr:cNvPr id="269" name="楕円 268"/>
        <xdr:cNvSpPr/>
      </xdr:nvSpPr>
      <xdr:spPr>
        <a:xfrm>
          <a:off x="15621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162831</xdr:rowOff>
    </xdr:from>
    <xdr:ext cx="736600" cy="259045"/>
    <xdr:sp macro="" textlink="">
      <xdr:nvSpPr>
        <xdr:cNvPr id="270" name="テキスト ボックス 269"/>
        <xdr:cNvSpPr txBox="1"/>
      </xdr:nvSpPr>
      <xdr:spPr>
        <a:xfrm>
          <a:off x="15290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32766</xdr:rowOff>
    </xdr:from>
    <xdr:to>
      <xdr:col>74</xdr:col>
      <xdr:colOff>31750</xdr:colOff>
      <xdr:row>55</xdr:row>
      <xdr:rowOff>134366</xdr:rowOff>
    </xdr:to>
    <xdr:sp macro="" textlink="">
      <xdr:nvSpPr>
        <xdr:cNvPr id="271" name="楕円 270"/>
        <xdr:cNvSpPr/>
      </xdr:nvSpPr>
      <xdr:spPr>
        <a:xfrm>
          <a:off x="14732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144543</xdr:rowOff>
    </xdr:from>
    <xdr:ext cx="762000" cy="259045"/>
    <xdr:sp macro="" textlink="">
      <xdr:nvSpPr>
        <xdr:cNvPr id="272" name="テキスト ボックス 271"/>
        <xdr:cNvSpPr txBox="1"/>
      </xdr:nvSpPr>
      <xdr:spPr>
        <a:xfrm>
          <a:off x="14401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3" name="楕円 272"/>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4" name="テキスト ボックス 273"/>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69342</xdr:rowOff>
    </xdr:from>
    <xdr:to>
      <xdr:col>65</xdr:col>
      <xdr:colOff>53975</xdr:colOff>
      <xdr:row>55</xdr:row>
      <xdr:rowOff>170942</xdr:rowOff>
    </xdr:to>
    <xdr:sp macro="" textlink="">
      <xdr:nvSpPr>
        <xdr:cNvPr id="275" name="楕円 274"/>
        <xdr:cNvSpPr/>
      </xdr:nvSpPr>
      <xdr:spPr>
        <a:xfrm>
          <a:off x="12954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9669</xdr:rowOff>
    </xdr:from>
    <xdr:ext cx="762000" cy="259045"/>
    <xdr:sp macro="" textlink="">
      <xdr:nvSpPr>
        <xdr:cNvPr id="276" name="テキスト ボックス 275"/>
        <xdr:cNvSpPr txBox="1"/>
      </xdr:nvSpPr>
      <xdr:spPr>
        <a:xfrm>
          <a:off x="12623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％であり，前年度と比べて変わらず，類似団体平均を下回っている。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今後とも，補助金等交付について見直しや廃止を含めた評価を行っていく方針である。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78994</xdr:rowOff>
    </xdr:to>
    <xdr:cxnSp macro="">
      <xdr:nvCxnSpPr>
        <xdr:cNvPr id="306" name="直線コネクタ 305"/>
        <xdr:cNvCxnSpPr/>
      </xdr:nvCxnSpPr>
      <xdr:spPr>
        <a:xfrm>
          <a:off x="15671800" y="60797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07"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78994</xdr:rowOff>
    </xdr:to>
    <xdr:cxnSp macro="">
      <xdr:nvCxnSpPr>
        <xdr:cNvPr id="309" name="直線コネクタ 308"/>
        <xdr:cNvCxnSpPr/>
      </xdr:nvCxnSpPr>
      <xdr:spPr>
        <a:xfrm>
          <a:off x="14782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1" name="テキスト ボックス 31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101854</xdr:rowOff>
    </xdr:to>
    <xdr:cxnSp macro="">
      <xdr:nvCxnSpPr>
        <xdr:cNvPr id="312" name="直線コネクタ 311"/>
        <xdr:cNvCxnSpPr/>
      </xdr:nvCxnSpPr>
      <xdr:spPr>
        <a:xfrm flipV="1">
          <a:off x="13893800" y="60523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4" name="テキスト ボックス 313"/>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101854</xdr:rowOff>
    </xdr:to>
    <xdr:cxnSp macro="">
      <xdr:nvCxnSpPr>
        <xdr:cNvPr id="315" name="直線コネクタ 314"/>
        <xdr:cNvCxnSpPr/>
      </xdr:nvCxnSpPr>
      <xdr:spPr>
        <a:xfrm>
          <a:off x="13004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83058</xdr:rowOff>
    </xdr:from>
    <xdr:to>
      <xdr:col>69</xdr:col>
      <xdr:colOff>142875</xdr:colOff>
      <xdr:row>36</xdr:row>
      <xdr:rowOff>13208</xdr:rowOff>
    </xdr:to>
    <xdr:sp macro="" textlink="">
      <xdr:nvSpPr>
        <xdr:cNvPr id="316" name="フローチャート: 判断 315"/>
        <xdr:cNvSpPr/>
      </xdr:nvSpPr>
      <xdr:spPr>
        <a:xfrm>
          <a:off x="13843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169435</xdr:rowOff>
    </xdr:from>
    <xdr:ext cx="762000" cy="259045"/>
    <xdr:sp macro="" textlink="">
      <xdr:nvSpPr>
        <xdr:cNvPr id="317" name="テキスト ボックス 316"/>
        <xdr:cNvSpPr txBox="1"/>
      </xdr:nvSpPr>
      <xdr:spPr>
        <a:xfrm>
          <a:off x="135128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18" name="フローチャート: 判断 317"/>
        <xdr:cNvSpPr/>
      </xdr:nvSpPr>
      <xdr:spPr>
        <a:xfrm>
          <a:off x="12954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137431</xdr:rowOff>
    </xdr:from>
    <xdr:ext cx="762000" cy="259045"/>
    <xdr:sp macro="" textlink="">
      <xdr:nvSpPr>
        <xdr:cNvPr id="319" name="テキスト ボックス 318"/>
        <xdr:cNvSpPr txBox="1"/>
      </xdr:nvSpPr>
      <xdr:spPr>
        <a:xfrm>
          <a:off x="12623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5" name="楕円 324"/>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26"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27" name="楕円 326"/>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28" name="テキスト ボックス 327"/>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29" name="楕円 328"/>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0" name="テキスト ボックス 329"/>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1" name="楕円 330"/>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2" name="テキスト ボックス 331"/>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3" name="楕円 332"/>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4" name="テキスト ボックス 333"/>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公債費については，庁舎建設事業の償還開始などにより，前年度と比べて</a:t>
          </a:r>
          <a:r>
            <a:rPr kumimoji="1" lang="en-US" altLang="ja-JP" sz="1100">
              <a:latin typeface="ＭＳ Ｐゴシック" panose="020B0600070205080204" pitchFamily="50" charset="-128"/>
              <a:ea typeface="ＭＳ Ｐゴシック" panose="020B0600070205080204" pitchFamily="50" charset="-128"/>
            </a:rPr>
            <a:t>7,700</a:t>
          </a:r>
          <a:r>
            <a:rPr kumimoji="1" lang="ja-JP" altLang="en-US" sz="1100">
              <a:latin typeface="ＭＳ Ｐゴシック" panose="020B0600070205080204" pitchFamily="50" charset="-128"/>
              <a:ea typeface="ＭＳ Ｐゴシック" panose="020B0600070205080204" pitchFamily="50" charset="-128"/>
            </a:rPr>
            <a:t>千円増え，経常収支比率も</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％高くなっており，類似団体平均を上回っている。引き続き，大規模な事業が続くため，公債費は増加する見込みであるが，起債枠を考慮した実施計画に沿って事業を進め，健全な財政運営に努める。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43180</xdr:rowOff>
    </xdr:to>
    <xdr:cxnSp macro="">
      <xdr:nvCxnSpPr>
        <xdr:cNvPr id="367" name="直線コネクタ 366"/>
        <xdr:cNvCxnSpPr/>
      </xdr:nvCxnSpPr>
      <xdr:spPr>
        <a:xfrm>
          <a:off x="3987800" y="1338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78</xdr:row>
      <xdr:rowOff>12700</xdr:rowOff>
    </xdr:to>
    <xdr:cxnSp macro="">
      <xdr:nvCxnSpPr>
        <xdr:cNvPr id="370" name="直線コネクタ 369"/>
        <xdr:cNvCxnSpPr/>
      </xdr:nvCxnSpPr>
      <xdr:spPr>
        <a:xfrm>
          <a:off x="3098800" y="1335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72" name="テキスト ボックス 371"/>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5080</xdr:rowOff>
    </xdr:to>
    <xdr:cxnSp macro="">
      <xdr:nvCxnSpPr>
        <xdr:cNvPr id="373" name="直線コネクタ 372"/>
        <xdr:cNvCxnSpPr/>
      </xdr:nvCxnSpPr>
      <xdr:spPr>
        <a:xfrm flipV="1">
          <a:off x="2209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75" name="テキスト ボックス 374"/>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43180</xdr:rowOff>
    </xdr:to>
    <xdr:cxnSp macro="">
      <xdr:nvCxnSpPr>
        <xdr:cNvPr id="376" name="直線コネクタ 375"/>
        <xdr:cNvCxnSpPr/>
      </xdr:nvCxnSpPr>
      <xdr:spPr>
        <a:xfrm flipV="1">
          <a:off x="1320800" y="1337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77" name="フローチャート: 判断 376"/>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8" name="テキスト ボックス 377"/>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79" name="フローチャート: 判断 378"/>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0" name="テキスト ボックス 379"/>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86" name="楕円 385"/>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87"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88" name="楕円 387"/>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9" name="テキスト ボックス 388"/>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0" name="楕円 389"/>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1" name="テキスト ボックス 390"/>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92" name="楕円 391"/>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93" name="テキスト ボックス 392"/>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4" name="楕円 393"/>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95" name="テキスト ボックス 394"/>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公債費以外の経常収支比率は</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類似団体平均</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全国平均及び県平均</a:t>
          </a:r>
          <a:r>
            <a:rPr kumimoji="1" lang="ja-JP" altLang="en-US" sz="1100">
              <a:solidFill>
                <a:schemeClr val="dk1"/>
              </a:solidFill>
              <a:latin typeface="ＭＳ Ｐゴシック" pitchFamily="50" charset="-128"/>
              <a:ea typeface="ＭＳ Ｐゴシック" pitchFamily="50" charset="-128"/>
              <a:cs typeface="+mn-cs"/>
            </a:rPr>
            <a:t>を</a:t>
          </a:r>
          <a:r>
            <a:rPr kumimoji="1" lang="ja-JP" altLang="ja-JP" sz="1100">
              <a:solidFill>
                <a:schemeClr val="dk1"/>
              </a:solidFill>
              <a:latin typeface="ＭＳ Ｐゴシック" pitchFamily="50" charset="-128"/>
              <a:ea typeface="ＭＳ Ｐゴシック" pitchFamily="50" charset="-128"/>
              <a:cs typeface="+mn-cs"/>
            </a:rPr>
            <a:t>下回っているが</a:t>
          </a:r>
          <a:r>
            <a:rPr kumimoji="1" lang="ja-JP" altLang="en-US" sz="1100">
              <a:solidFill>
                <a:schemeClr val="dk1"/>
              </a:solidFill>
              <a:latin typeface="ＭＳ Ｐゴシック" pitchFamily="50" charset="-128"/>
              <a:ea typeface="ＭＳ Ｐゴシック" pitchFamily="50" charset="-128"/>
              <a:cs typeface="+mn-cs"/>
            </a:rPr>
            <a:t>，前</a:t>
          </a:r>
          <a:r>
            <a:rPr kumimoji="1" lang="ja-JP" altLang="ja-JP" sz="1100">
              <a:solidFill>
                <a:schemeClr val="dk1"/>
              </a:solidFill>
              <a:latin typeface="ＭＳ Ｐゴシック" pitchFamily="50" charset="-128"/>
              <a:ea typeface="ＭＳ Ｐゴシック" pitchFamily="50" charset="-128"/>
              <a:cs typeface="+mn-cs"/>
            </a:rPr>
            <a:t>年度より</a:t>
          </a:r>
          <a:r>
            <a:rPr kumimoji="1" lang="en-US" altLang="ja-JP" sz="1100">
              <a:solidFill>
                <a:schemeClr val="dk1"/>
              </a:solidFill>
              <a:latin typeface="ＭＳ Ｐゴシック" pitchFamily="50" charset="-128"/>
              <a:ea typeface="ＭＳ Ｐゴシック" pitchFamily="50" charset="-128"/>
              <a:cs typeface="+mn-cs"/>
            </a:rPr>
            <a:t>0.7</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増加している。こ</a:t>
          </a:r>
          <a:r>
            <a:rPr kumimoji="1" lang="ja-JP" altLang="en-US" sz="1100">
              <a:solidFill>
                <a:schemeClr val="dk1"/>
              </a:solidFill>
              <a:latin typeface="ＭＳ Ｐゴシック" pitchFamily="50" charset="-128"/>
              <a:ea typeface="ＭＳ Ｐゴシック" pitchFamily="50" charset="-128"/>
              <a:cs typeface="+mn-cs"/>
            </a:rPr>
            <a:t>の主な要因は，</a:t>
          </a:r>
          <a:r>
            <a:rPr kumimoji="1" lang="ja-JP" altLang="ja-JP" sz="1100">
              <a:solidFill>
                <a:schemeClr val="dk1"/>
              </a:solidFill>
              <a:latin typeface="ＭＳ Ｐゴシック" pitchFamily="50" charset="-128"/>
              <a:ea typeface="ＭＳ Ｐゴシック" pitchFamily="50" charset="-128"/>
              <a:cs typeface="+mn-cs"/>
            </a:rPr>
            <a:t>物件費</a:t>
          </a:r>
          <a:r>
            <a:rPr kumimoji="1" lang="ja-JP" altLang="en-US" sz="1100">
              <a:solidFill>
                <a:schemeClr val="dk1"/>
              </a:solidFill>
              <a:latin typeface="ＭＳ Ｐゴシック" pitchFamily="50" charset="-128"/>
              <a:ea typeface="ＭＳ Ｐゴシック" pitchFamily="50" charset="-128"/>
              <a:cs typeface="+mn-cs"/>
            </a:rPr>
            <a:t>及びその</a:t>
          </a:r>
          <a:r>
            <a:rPr kumimoji="1" lang="ja-JP" altLang="ja-JP" sz="1100">
              <a:solidFill>
                <a:schemeClr val="dk1"/>
              </a:solidFill>
              <a:latin typeface="ＭＳ Ｐゴシック" pitchFamily="50" charset="-128"/>
              <a:ea typeface="ＭＳ Ｐゴシック" pitchFamily="50" charset="-128"/>
              <a:cs typeface="+mn-cs"/>
            </a:rPr>
            <a:t>経常経費に充当した一般財源が増加した</a:t>
          </a:r>
          <a:r>
            <a:rPr kumimoji="1" lang="ja-JP" altLang="en-US" sz="1100">
              <a:solidFill>
                <a:schemeClr val="dk1"/>
              </a:solidFill>
              <a:latin typeface="ＭＳ Ｐゴシック" pitchFamily="50" charset="-128"/>
              <a:ea typeface="ＭＳ Ｐゴシック" pitchFamily="50" charset="-128"/>
              <a:cs typeface="+mn-cs"/>
            </a:rPr>
            <a:t>ことによるもので</a:t>
          </a:r>
          <a:r>
            <a:rPr kumimoji="1" lang="ja-JP" altLang="ja-JP" sz="1100">
              <a:solidFill>
                <a:schemeClr val="dk1"/>
              </a:solidFill>
              <a:latin typeface="ＭＳ Ｐゴシック" pitchFamily="50" charset="-128"/>
              <a:ea typeface="ＭＳ Ｐゴシック" pitchFamily="50" charset="-128"/>
              <a:cs typeface="+mn-cs"/>
            </a:rPr>
            <a:t>ある。</a:t>
          </a:r>
          <a:r>
            <a:rPr kumimoji="1" lang="en-US" altLang="ja-JP" sz="1100">
              <a:solidFill>
                <a:schemeClr val="dk1"/>
              </a:solidFill>
              <a:latin typeface="ＭＳ Ｐゴシック" pitchFamily="50" charset="-128"/>
              <a:ea typeface="ＭＳ Ｐゴシック" pitchFamily="50" charset="-128"/>
              <a:cs typeface="+mn-cs"/>
            </a:rPr>
            <a:t> </a:t>
          </a:r>
        </a:p>
        <a:p>
          <a:r>
            <a:rPr kumimoji="1" lang="ja-JP" altLang="en-US" sz="1100">
              <a:solidFill>
                <a:schemeClr val="dk1"/>
              </a:solidFill>
              <a:latin typeface="ＭＳ Ｐゴシック" pitchFamily="50" charset="-128"/>
              <a:ea typeface="ＭＳ Ｐゴシック" pitchFamily="50" charset="-128"/>
              <a:cs typeface="+mn-cs"/>
            </a:rPr>
            <a:t>　今後とも，</a:t>
          </a:r>
          <a:r>
            <a:rPr kumimoji="1" lang="ja-JP" altLang="ja-JP" sz="1100">
              <a:solidFill>
                <a:schemeClr val="dk1"/>
              </a:solidFill>
              <a:latin typeface="ＭＳ Ｐゴシック" pitchFamily="50" charset="-128"/>
              <a:ea typeface="ＭＳ Ｐゴシック" pitchFamily="50" charset="-128"/>
              <a:cs typeface="+mn-cs"/>
            </a:rPr>
            <a:t>制度の適切な運用</a:t>
          </a:r>
          <a:r>
            <a:rPr kumimoji="1" lang="ja-JP" altLang="en-US" sz="1100">
              <a:solidFill>
                <a:schemeClr val="dk1"/>
              </a:solidFill>
              <a:latin typeface="ＭＳ Ｐゴシック" pitchFamily="50" charset="-128"/>
              <a:ea typeface="ＭＳ Ｐゴシック" pitchFamily="50" charset="-128"/>
              <a:cs typeface="+mn-cs"/>
            </a:rPr>
            <a:t>や</a:t>
          </a:r>
          <a:r>
            <a:rPr kumimoji="1" lang="ja-JP" altLang="ja-JP" sz="1100">
              <a:solidFill>
                <a:schemeClr val="dk1"/>
              </a:solidFill>
              <a:latin typeface="ＭＳ Ｐゴシック" pitchFamily="50" charset="-128"/>
              <a:ea typeface="ＭＳ Ｐゴシック" pitchFamily="50" charset="-128"/>
              <a:cs typeface="+mn-cs"/>
            </a:rPr>
            <a:t>各種経費の縮減に取り組み</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健全な財政運営に努める。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75</xdr:row>
      <xdr:rowOff>165863</xdr:rowOff>
    </xdr:to>
    <xdr:cxnSp macro="">
      <xdr:nvCxnSpPr>
        <xdr:cNvPr id="426" name="直線コネクタ 425"/>
        <xdr:cNvCxnSpPr/>
      </xdr:nvCxnSpPr>
      <xdr:spPr>
        <a:xfrm>
          <a:off x="15671800" y="129926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158005</xdr:rowOff>
    </xdr:from>
    <xdr:ext cx="762000" cy="259045"/>
    <xdr:sp macro="" textlink="">
      <xdr:nvSpPr>
        <xdr:cNvPr id="427"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75</xdr:row>
      <xdr:rowOff>133858</xdr:rowOff>
    </xdr:to>
    <xdr:cxnSp macro="">
      <xdr:nvCxnSpPr>
        <xdr:cNvPr id="429" name="直線コネクタ 428"/>
        <xdr:cNvCxnSpPr/>
      </xdr:nvCxnSpPr>
      <xdr:spPr>
        <a:xfrm>
          <a:off x="14782800" y="12956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1" name="テキスト ボックス 43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76</xdr:row>
      <xdr:rowOff>3556</xdr:rowOff>
    </xdr:to>
    <xdr:cxnSp macro="">
      <xdr:nvCxnSpPr>
        <xdr:cNvPr id="432" name="直線コネクタ 431"/>
        <xdr:cNvCxnSpPr/>
      </xdr:nvCxnSpPr>
      <xdr:spPr>
        <a:xfrm flipV="1">
          <a:off x="13893800" y="129560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4" name="テキスト ボックス 433"/>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3556</xdr:rowOff>
    </xdr:to>
    <xdr:cxnSp macro="">
      <xdr:nvCxnSpPr>
        <xdr:cNvPr id="435" name="直線コネクタ 434"/>
        <xdr:cNvCxnSpPr/>
      </xdr:nvCxnSpPr>
      <xdr:spPr>
        <a:xfrm>
          <a:off x="13004800" y="13006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xdr:rowOff>
    </xdr:from>
    <xdr:to>
      <xdr:col>69</xdr:col>
      <xdr:colOff>142875</xdr:colOff>
      <xdr:row>76</xdr:row>
      <xdr:rowOff>118363</xdr:rowOff>
    </xdr:to>
    <xdr:sp macro="" textlink="">
      <xdr:nvSpPr>
        <xdr:cNvPr id="436" name="フローチャート: 判断 435"/>
        <xdr:cNvSpPr/>
      </xdr:nvSpPr>
      <xdr:spPr>
        <a:xfrm>
          <a:off x="13843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103140</xdr:rowOff>
    </xdr:from>
    <xdr:ext cx="762000" cy="259045"/>
    <xdr:sp macro="" textlink="">
      <xdr:nvSpPr>
        <xdr:cNvPr id="437" name="テキスト ボックス 436"/>
        <xdr:cNvSpPr txBox="1"/>
      </xdr:nvSpPr>
      <xdr:spPr>
        <a:xfrm>
          <a:off x="13512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38" name="フローチャート: 判断 437"/>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39" name="テキスト ボックス 438"/>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115062</xdr:rowOff>
    </xdr:from>
    <xdr:to>
      <xdr:col>82</xdr:col>
      <xdr:colOff>158750</xdr:colOff>
      <xdr:row>76</xdr:row>
      <xdr:rowOff>45213</xdr:rowOff>
    </xdr:to>
    <xdr:sp macro="" textlink="">
      <xdr:nvSpPr>
        <xdr:cNvPr id="445" name="楕円 444"/>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131589</xdr:rowOff>
    </xdr:from>
    <xdr:ext cx="762000" cy="259045"/>
    <xdr:sp macro="" textlink="">
      <xdr:nvSpPr>
        <xdr:cNvPr id="446"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83058</xdr:rowOff>
    </xdr:from>
    <xdr:to>
      <xdr:col>78</xdr:col>
      <xdr:colOff>120650</xdr:colOff>
      <xdr:row>76</xdr:row>
      <xdr:rowOff>13208</xdr:rowOff>
    </xdr:to>
    <xdr:sp macro="" textlink="">
      <xdr:nvSpPr>
        <xdr:cNvPr id="447" name="楕円 446"/>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23385</xdr:rowOff>
    </xdr:from>
    <xdr:ext cx="736600" cy="259045"/>
    <xdr:sp macro="" textlink="">
      <xdr:nvSpPr>
        <xdr:cNvPr id="448" name="テキスト ボックス 447"/>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46482</xdr:rowOff>
    </xdr:from>
    <xdr:to>
      <xdr:col>74</xdr:col>
      <xdr:colOff>31750</xdr:colOff>
      <xdr:row>75</xdr:row>
      <xdr:rowOff>148081</xdr:rowOff>
    </xdr:to>
    <xdr:sp macro="" textlink="">
      <xdr:nvSpPr>
        <xdr:cNvPr id="449" name="楕円 448"/>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158259</xdr:rowOff>
    </xdr:from>
    <xdr:ext cx="762000" cy="259045"/>
    <xdr:sp macro="" textlink="">
      <xdr:nvSpPr>
        <xdr:cNvPr id="450" name="テキスト ボックス 449"/>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1" name="楕円 450"/>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2" name="テキスト ボックス 451"/>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3" name="楕円 452"/>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11701</xdr:rowOff>
    </xdr:from>
    <xdr:ext cx="762000" cy="259045"/>
    <xdr:sp macro="" textlink="">
      <xdr:nvSpPr>
        <xdr:cNvPr id="454" name="テキスト ボックス 453"/>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130386</xdr:rowOff>
    </xdr:from>
    <xdr:to>
      <xdr:col>29</xdr:col>
      <xdr:colOff>127000</xdr:colOff>
      <xdr:row>17</xdr:row>
      <xdr:rowOff>11958</xdr:rowOff>
    </xdr:to>
    <xdr:cxnSp macro="">
      <xdr:nvCxnSpPr>
        <xdr:cNvPr id="47" name="直線コネクタ 46"/>
        <xdr:cNvCxnSpPr/>
      </xdr:nvCxnSpPr>
      <xdr:spPr bwMode="auto">
        <a:xfrm flipV="1">
          <a:off x="5003800" y="2921211"/>
          <a:ext cx="647700" cy="5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153395</xdr:rowOff>
    </xdr:from>
    <xdr:ext cx="762000" cy="259045"/>
    <xdr:sp macro="" textlink="">
      <xdr:nvSpPr>
        <xdr:cNvPr id="48" name="人口1人当たり決算額の推移平均値テキスト130"/>
        <xdr:cNvSpPr txBox="1"/>
      </xdr:nvSpPr>
      <xdr:spPr>
        <a:xfrm>
          <a:off x="5740400" y="2944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148309</xdr:rowOff>
    </xdr:from>
    <xdr:to>
      <xdr:col>26</xdr:col>
      <xdr:colOff>50800</xdr:colOff>
      <xdr:row>17</xdr:row>
      <xdr:rowOff>11958</xdr:rowOff>
    </xdr:to>
    <xdr:cxnSp macro="">
      <xdr:nvCxnSpPr>
        <xdr:cNvPr id="50" name="直線コネクタ 49"/>
        <xdr:cNvCxnSpPr/>
      </xdr:nvCxnSpPr>
      <xdr:spPr bwMode="auto">
        <a:xfrm>
          <a:off x="4305300" y="2939134"/>
          <a:ext cx="698500" cy="3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108438</xdr:rowOff>
    </xdr:from>
    <xdr:ext cx="736600" cy="259045"/>
    <xdr:sp macro="" textlink="">
      <xdr:nvSpPr>
        <xdr:cNvPr id="52" name="テキスト ボックス 51"/>
        <xdr:cNvSpPr txBox="1"/>
      </xdr:nvSpPr>
      <xdr:spPr>
        <a:xfrm>
          <a:off x="4622800" y="3070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143837</xdr:rowOff>
    </xdr:from>
    <xdr:to>
      <xdr:col>22</xdr:col>
      <xdr:colOff>114300</xdr:colOff>
      <xdr:row>16</xdr:row>
      <xdr:rowOff>148309</xdr:rowOff>
    </xdr:to>
    <xdr:cxnSp macro="">
      <xdr:nvCxnSpPr>
        <xdr:cNvPr id="53" name="直線コネクタ 52"/>
        <xdr:cNvCxnSpPr/>
      </xdr:nvCxnSpPr>
      <xdr:spPr bwMode="auto">
        <a:xfrm>
          <a:off x="3606800" y="2934662"/>
          <a:ext cx="698500" cy="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131303</xdr:rowOff>
    </xdr:from>
    <xdr:ext cx="762000" cy="259045"/>
    <xdr:sp macro="" textlink="">
      <xdr:nvSpPr>
        <xdr:cNvPr id="55" name="テキスト ボックス 54"/>
        <xdr:cNvSpPr txBox="1"/>
      </xdr:nvSpPr>
      <xdr:spPr>
        <a:xfrm>
          <a:off x="3924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140449</xdr:rowOff>
    </xdr:from>
    <xdr:to>
      <xdr:col>18</xdr:col>
      <xdr:colOff>177800</xdr:colOff>
      <xdr:row>16</xdr:row>
      <xdr:rowOff>143837</xdr:rowOff>
    </xdr:to>
    <xdr:cxnSp macro="">
      <xdr:nvCxnSpPr>
        <xdr:cNvPr id="56" name="直線コネクタ 55"/>
        <xdr:cNvCxnSpPr/>
      </xdr:nvCxnSpPr>
      <xdr:spPr bwMode="auto">
        <a:xfrm>
          <a:off x="2908300" y="2931274"/>
          <a:ext cx="698500" cy="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2598</xdr:rowOff>
    </xdr:from>
    <xdr:to>
      <xdr:col>19</xdr:col>
      <xdr:colOff>38100</xdr:colOff>
      <xdr:row>17</xdr:row>
      <xdr:rowOff>104198</xdr:rowOff>
    </xdr:to>
    <xdr:sp macro="" textlink="">
      <xdr:nvSpPr>
        <xdr:cNvPr id="57" name="フローチャート: 判断 56"/>
        <xdr:cNvSpPr/>
      </xdr:nvSpPr>
      <xdr:spPr bwMode="auto">
        <a:xfrm>
          <a:off x="35560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88975</xdr:rowOff>
    </xdr:from>
    <xdr:ext cx="762000" cy="259045"/>
    <xdr:sp macro="" textlink="">
      <xdr:nvSpPr>
        <xdr:cNvPr id="58" name="テキスト ボックス 57"/>
        <xdr:cNvSpPr txBox="1"/>
      </xdr:nvSpPr>
      <xdr:spPr>
        <a:xfrm>
          <a:off x="3225800" y="305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14028</xdr:rowOff>
    </xdr:from>
    <xdr:to>
      <xdr:col>15</xdr:col>
      <xdr:colOff>101600</xdr:colOff>
      <xdr:row>17</xdr:row>
      <xdr:rowOff>115628</xdr:rowOff>
    </xdr:to>
    <xdr:sp macro="" textlink="">
      <xdr:nvSpPr>
        <xdr:cNvPr id="59" name="フローチャート: 判断 58"/>
        <xdr:cNvSpPr/>
      </xdr:nvSpPr>
      <xdr:spPr bwMode="auto">
        <a:xfrm>
          <a:off x="2857500" y="297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100405</xdr:rowOff>
    </xdr:from>
    <xdr:ext cx="762000" cy="259045"/>
    <xdr:sp macro="" textlink="">
      <xdr:nvSpPr>
        <xdr:cNvPr id="60" name="テキスト ボックス 59"/>
        <xdr:cNvSpPr txBox="1"/>
      </xdr:nvSpPr>
      <xdr:spPr>
        <a:xfrm>
          <a:off x="2527300" y="306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79586</xdr:rowOff>
    </xdr:from>
    <xdr:to>
      <xdr:col>29</xdr:col>
      <xdr:colOff>177800</xdr:colOff>
      <xdr:row>17</xdr:row>
      <xdr:rowOff>9736</xdr:rowOff>
    </xdr:to>
    <xdr:sp macro="" textlink="">
      <xdr:nvSpPr>
        <xdr:cNvPr id="66" name="楕円 65"/>
        <xdr:cNvSpPr/>
      </xdr:nvSpPr>
      <xdr:spPr bwMode="auto">
        <a:xfrm>
          <a:off x="5600700" y="287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96113</xdr:rowOff>
    </xdr:from>
    <xdr:ext cx="762000" cy="259045"/>
    <xdr:sp macro="" textlink="">
      <xdr:nvSpPr>
        <xdr:cNvPr id="67" name="人口1人当たり決算額の推移該当値テキスト130"/>
        <xdr:cNvSpPr txBox="1"/>
      </xdr:nvSpPr>
      <xdr:spPr>
        <a:xfrm>
          <a:off x="5740400" y="271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132608</xdr:rowOff>
    </xdr:from>
    <xdr:to>
      <xdr:col>26</xdr:col>
      <xdr:colOff>101600</xdr:colOff>
      <xdr:row>17</xdr:row>
      <xdr:rowOff>62758</xdr:rowOff>
    </xdr:to>
    <xdr:sp macro="" textlink="">
      <xdr:nvSpPr>
        <xdr:cNvPr id="68" name="楕円 67"/>
        <xdr:cNvSpPr/>
      </xdr:nvSpPr>
      <xdr:spPr bwMode="auto">
        <a:xfrm>
          <a:off x="4953000" y="292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72935</xdr:rowOff>
    </xdr:from>
    <xdr:ext cx="736600" cy="259045"/>
    <xdr:sp macro="" textlink="">
      <xdr:nvSpPr>
        <xdr:cNvPr id="69" name="テキスト ボックス 68"/>
        <xdr:cNvSpPr txBox="1"/>
      </xdr:nvSpPr>
      <xdr:spPr>
        <a:xfrm>
          <a:off x="4622800" y="269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97509</xdr:rowOff>
    </xdr:from>
    <xdr:to>
      <xdr:col>22</xdr:col>
      <xdr:colOff>165100</xdr:colOff>
      <xdr:row>17</xdr:row>
      <xdr:rowOff>27659</xdr:rowOff>
    </xdr:to>
    <xdr:sp macro="" textlink="">
      <xdr:nvSpPr>
        <xdr:cNvPr id="70" name="楕円 69"/>
        <xdr:cNvSpPr/>
      </xdr:nvSpPr>
      <xdr:spPr bwMode="auto">
        <a:xfrm>
          <a:off x="4254500" y="288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37836</xdr:rowOff>
    </xdr:from>
    <xdr:ext cx="762000" cy="259045"/>
    <xdr:sp macro="" textlink="">
      <xdr:nvSpPr>
        <xdr:cNvPr id="71" name="テキスト ボックス 70"/>
        <xdr:cNvSpPr txBox="1"/>
      </xdr:nvSpPr>
      <xdr:spPr>
        <a:xfrm>
          <a:off x="3924300" y="265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93037</xdr:rowOff>
    </xdr:from>
    <xdr:to>
      <xdr:col>19</xdr:col>
      <xdr:colOff>38100</xdr:colOff>
      <xdr:row>17</xdr:row>
      <xdr:rowOff>23187</xdr:rowOff>
    </xdr:to>
    <xdr:sp macro="" textlink="">
      <xdr:nvSpPr>
        <xdr:cNvPr id="72" name="楕円 71"/>
        <xdr:cNvSpPr/>
      </xdr:nvSpPr>
      <xdr:spPr bwMode="auto">
        <a:xfrm>
          <a:off x="3556000" y="288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33364</xdr:rowOff>
    </xdr:from>
    <xdr:ext cx="762000" cy="259045"/>
    <xdr:sp macro="" textlink="">
      <xdr:nvSpPr>
        <xdr:cNvPr id="73" name="テキスト ボックス 72"/>
        <xdr:cNvSpPr txBox="1"/>
      </xdr:nvSpPr>
      <xdr:spPr>
        <a:xfrm>
          <a:off x="3225800" y="265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89649</xdr:rowOff>
    </xdr:from>
    <xdr:to>
      <xdr:col>15</xdr:col>
      <xdr:colOff>101600</xdr:colOff>
      <xdr:row>17</xdr:row>
      <xdr:rowOff>19799</xdr:rowOff>
    </xdr:to>
    <xdr:sp macro="" textlink="">
      <xdr:nvSpPr>
        <xdr:cNvPr id="74" name="楕円 73"/>
        <xdr:cNvSpPr/>
      </xdr:nvSpPr>
      <xdr:spPr bwMode="auto">
        <a:xfrm>
          <a:off x="2857500" y="288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29976</xdr:rowOff>
    </xdr:from>
    <xdr:ext cx="762000" cy="259045"/>
    <xdr:sp macro="" textlink="">
      <xdr:nvSpPr>
        <xdr:cNvPr id="75" name="テキスト ボックス 74"/>
        <xdr:cNvSpPr txBox="1"/>
      </xdr:nvSpPr>
      <xdr:spPr>
        <a:xfrm>
          <a:off x="2527300" y="264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6054</xdr:rowOff>
    </xdr:from>
    <xdr:to>
      <xdr:col>29</xdr:col>
      <xdr:colOff>127000</xdr:colOff>
      <xdr:row>37</xdr:row>
      <xdr:rowOff>17304</xdr:rowOff>
    </xdr:to>
    <xdr:cxnSp macro="">
      <xdr:nvCxnSpPr>
        <xdr:cNvPr id="111" name="直線コネクタ 110"/>
        <xdr:cNvCxnSpPr/>
      </xdr:nvCxnSpPr>
      <xdr:spPr bwMode="auto">
        <a:xfrm flipV="1">
          <a:off x="5003800" y="7130754"/>
          <a:ext cx="647700" cy="11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41256</xdr:rowOff>
    </xdr:from>
    <xdr:ext cx="762000" cy="259045"/>
    <xdr:sp macro="" textlink="">
      <xdr:nvSpPr>
        <xdr:cNvPr id="112" name="人口1人当たり決算額の推移平均値テキスト445"/>
        <xdr:cNvSpPr txBox="1"/>
      </xdr:nvSpPr>
      <xdr:spPr>
        <a:xfrm>
          <a:off x="5740400" y="7165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17304</xdr:rowOff>
    </xdr:from>
    <xdr:to>
      <xdr:col>26</xdr:col>
      <xdr:colOff>50800</xdr:colOff>
      <xdr:row>37</xdr:row>
      <xdr:rowOff>28310</xdr:rowOff>
    </xdr:to>
    <xdr:cxnSp macro="">
      <xdr:nvCxnSpPr>
        <xdr:cNvPr id="114" name="直線コネクタ 113"/>
        <xdr:cNvCxnSpPr/>
      </xdr:nvCxnSpPr>
      <xdr:spPr bwMode="auto">
        <a:xfrm flipV="1">
          <a:off x="4305300" y="7142004"/>
          <a:ext cx="698500" cy="1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151082</xdr:rowOff>
    </xdr:from>
    <xdr:ext cx="736600" cy="259045"/>
    <xdr:sp macro="" textlink="">
      <xdr:nvSpPr>
        <xdr:cNvPr id="116" name="テキスト ボックス 115"/>
        <xdr:cNvSpPr txBox="1"/>
      </xdr:nvSpPr>
      <xdr:spPr>
        <a:xfrm>
          <a:off x="4622800" y="7275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28310</xdr:rowOff>
    </xdr:from>
    <xdr:to>
      <xdr:col>22</xdr:col>
      <xdr:colOff>114300</xdr:colOff>
      <xdr:row>37</xdr:row>
      <xdr:rowOff>33535</xdr:rowOff>
    </xdr:to>
    <xdr:cxnSp macro="">
      <xdr:nvCxnSpPr>
        <xdr:cNvPr id="117" name="直線コネクタ 116"/>
        <xdr:cNvCxnSpPr/>
      </xdr:nvCxnSpPr>
      <xdr:spPr bwMode="auto">
        <a:xfrm flipV="1">
          <a:off x="3606800" y="7153010"/>
          <a:ext cx="698500" cy="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161401</xdr:rowOff>
    </xdr:from>
    <xdr:ext cx="762000" cy="259045"/>
    <xdr:sp macro="" textlink="">
      <xdr:nvSpPr>
        <xdr:cNvPr id="119" name="テキスト ボックス 118"/>
        <xdr:cNvSpPr txBox="1"/>
      </xdr:nvSpPr>
      <xdr:spPr>
        <a:xfrm>
          <a:off x="3924300" y="728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132405</xdr:rowOff>
    </xdr:from>
    <xdr:to>
      <xdr:col>18</xdr:col>
      <xdr:colOff>177800</xdr:colOff>
      <xdr:row>37</xdr:row>
      <xdr:rowOff>33535</xdr:rowOff>
    </xdr:to>
    <xdr:cxnSp macro="">
      <xdr:nvCxnSpPr>
        <xdr:cNvPr id="120" name="直線コネクタ 119"/>
        <xdr:cNvCxnSpPr/>
      </xdr:nvCxnSpPr>
      <xdr:spPr bwMode="auto">
        <a:xfrm>
          <a:off x="2908300" y="7085655"/>
          <a:ext cx="698500" cy="7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92055</xdr:rowOff>
    </xdr:from>
    <xdr:to>
      <xdr:col>19</xdr:col>
      <xdr:colOff>38100</xdr:colOff>
      <xdr:row>37</xdr:row>
      <xdr:rowOff>22205</xdr:rowOff>
    </xdr:to>
    <xdr:sp macro="" textlink="">
      <xdr:nvSpPr>
        <xdr:cNvPr id="121" name="フローチャート: 判断 120"/>
        <xdr:cNvSpPr/>
      </xdr:nvSpPr>
      <xdr:spPr bwMode="auto">
        <a:xfrm>
          <a:off x="3556000" y="7045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203832</xdr:rowOff>
    </xdr:from>
    <xdr:ext cx="762000" cy="259045"/>
    <xdr:sp macro="" textlink="">
      <xdr:nvSpPr>
        <xdr:cNvPr id="122" name="テキスト ボックス 121"/>
        <xdr:cNvSpPr txBox="1"/>
      </xdr:nvSpPr>
      <xdr:spPr>
        <a:xfrm>
          <a:off x="3225800" y="68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36130</xdr:rowOff>
    </xdr:from>
    <xdr:to>
      <xdr:col>15</xdr:col>
      <xdr:colOff>101600</xdr:colOff>
      <xdr:row>36</xdr:row>
      <xdr:rowOff>137730</xdr:rowOff>
    </xdr:to>
    <xdr:sp macro="" textlink="">
      <xdr:nvSpPr>
        <xdr:cNvPr id="123" name="フローチャート: 判断 122"/>
        <xdr:cNvSpPr/>
      </xdr:nvSpPr>
      <xdr:spPr bwMode="auto">
        <a:xfrm>
          <a:off x="2857500" y="6989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147907</xdr:rowOff>
    </xdr:from>
    <xdr:ext cx="762000" cy="259045"/>
    <xdr:sp macro="" textlink="">
      <xdr:nvSpPr>
        <xdr:cNvPr id="124" name="テキスト ボックス 123"/>
        <xdr:cNvSpPr txBox="1"/>
      </xdr:nvSpPr>
      <xdr:spPr>
        <a:xfrm>
          <a:off x="2527300" y="675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126704</xdr:rowOff>
    </xdr:from>
    <xdr:to>
      <xdr:col>29</xdr:col>
      <xdr:colOff>177800</xdr:colOff>
      <xdr:row>37</xdr:row>
      <xdr:rowOff>56854</xdr:rowOff>
    </xdr:to>
    <xdr:sp macro="" textlink="">
      <xdr:nvSpPr>
        <xdr:cNvPr id="130" name="楕円 129"/>
        <xdr:cNvSpPr/>
      </xdr:nvSpPr>
      <xdr:spPr bwMode="auto">
        <a:xfrm>
          <a:off x="5600700" y="707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314681</xdr:rowOff>
    </xdr:from>
    <xdr:ext cx="762000" cy="259045"/>
    <xdr:sp macro="" textlink="">
      <xdr:nvSpPr>
        <xdr:cNvPr id="131" name="人口1人当たり決算額の推移該当値テキスト445"/>
        <xdr:cNvSpPr txBox="1"/>
      </xdr:nvSpPr>
      <xdr:spPr>
        <a:xfrm>
          <a:off x="5740400" y="692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137954</xdr:rowOff>
    </xdr:from>
    <xdr:to>
      <xdr:col>26</xdr:col>
      <xdr:colOff>101600</xdr:colOff>
      <xdr:row>37</xdr:row>
      <xdr:rowOff>68104</xdr:rowOff>
    </xdr:to>
    <xdr:sp macro="" textlink="">
      <xdr:nvSpPr>
        <xdr:cNvPr id="132" name="楕円 131"/>
        <xdr:cNvSpPr/>
      </xdr:nvSpPr>
      <xdr:spPr bwMode="auto">
        <a:xfrm>
          <a:off x="4953000" y="7091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249731</xdr:rowOff>
    </xdr:from>
    <xdr:ext cx="736600" cy="259045"/>
    <xdr:sp macro="" textlink="">
      <xdr:nvSpPr>
        <xdr:cNvPr id="133" name="テキスト ボックス 132"/>
        <xdr:cNvSpPr txBox="1"/>
      </xdr:nvSpPr>
      <xdr:spPr>
        <a:xfrm>
          <a:off x="4622800" y="686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148960</xdr:rowOff>
    </xdr:from>
    <xdr:to>
      <xdr:col>22</xdr:col>
      <xdr:colOff>165100</xdr:colOff>
      <xdr:row>37</xdr:row>
      <xdr:rowOff>79110</xdr:rowOff>
    </xdr:to>
    <xdr:sp macro="" textlink="">
      <xdr:nvSpPr>
        <xdr:cNvPr id="134" name="楕円 133"/>
        <xdr:cNvSpPr/>
      </xdr:nvSpPr>
      <xdr:spPr bwMode="auto">
        <a:xfrm>
          <a:off x="4254500" y="7102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260737</xdr:rowOff>
    </xdr:from>
    <xdr:ext cx="762000" cy="259045"/>
    <xdr:sp macro="" textlink="">
      <xdr:nvSpPr>
        <xdr:cNvPr id="135" name="テキスト ボックス 134"/>
        <xdr:cNvSpPr txBox="1"/>
      </xdr:nvSpPr>
      <xdr:spPr>
        <a:xfrm>
          <a:off x="3924300" y="68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154185</xdr:rowOff>
    </xdr:from>
    <xdr:to>
      <xdr:col>19</xdr:col>
      <xdr:colOff>38100</xdr:colOff>
      <xdr:row>37</xdr:row>
      <xdr:rowOff>84335</xdr:rowOff>
    </xdr:to>
    <xdr:sp macro="" textlink="">
      <xdr:nvSpPr>
        <xdr:cNvPr id="136" name="楕円 135"/>
        <xdr:cNvSpPr/>
      </xdr:nvSpPr>
      <xdr:spPr bwMode="auto">
        <a:xfrm>
          <a:off x="3556000" y="7107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69112</xdr:rowOff>
    </xdr:from>
    <xdr:ext cx="762000" cy="259045"/>
    <xdr:sp macro="" textlink="">
      <xdr:nvSpPr>
        <xdr:cNvPr id="137" name="テキスト ボックス 136"/>
        <xdr:cNvSpPr txBox="1"/>
      </xdr:nvSpPr>
      <xdr:spPr>
        <a:xfrm>
          <a:off x="3225800" y="719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81605</xdr:rowOff>
    </xdr:from>
    <xdr:to>
      <xdr:col>15</xdr:col>
      <xdr:colOff>101600</xdr:colOff>
      <xdr:row>37</xdr:row>
      <xdr:rowOff>11755</xdr:rowOff>
    </xdr:to>
    <xdr:sp macro="" textlink="">
      <xdr:nvSpPr>
        <xdr:cNvPr id="138" name="楕円 137"/>
        <xdr:cNvSpPr/>
      </xdr:nvSpPr>
      <xdr:spPr bwMode="auto">
        <a:xfrm>
          <a:off x="2857500" y="703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167982</xdr:rowOff>
    </xdr:from>
    <xdr:ext cx="762000" cy="259045"/>
    <xdr:sp macro="" textlink="">
      <xdr:nvSpPr>
        <xdr:cNvPr id="139" name="テキスト ボックス 138"/>
        <xdr:cNvSpPr txBox="1"/>
      </xdr:nvSpPr>
      <xdr:spPr>
        <a:xfrm>
          <a:off x="2527300" y="712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43,770
43,654
308.27
34,723,588
33,746,072
833,180
16,845,062
39,379,898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17550</xdr:rowOff>
    </xdr:from>
    <xdr:to>
      <xdr:col>24</xdr:col>
      <xdr:colOff>63500</xdr:colOff>
      <xdr:row>36</xdr:row>
      <xdr:rowOff>27846</xdr:rowOff>
    </xdr:to>
    <xdr:cxnSp macro="">
      <xdr:nvCxnSpPr>
        <xdr:cNvPr id="58" name="直線コネクタ 57"/>
        <xdr:cNvCxnSpPr/>
      </xdr:nvCxnSpPr>
      <xdr:spPr>
        <a:xfrm flipV="1">
          <a:off x="3797300" y="6189750"/>
          <a:ext cx="838200" cy="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23623</xdr:rowOff>
    </xdr:from>
    <xdr:ext cx="534377" cy="259045"/>
    <xdr:sp macro="" textlink="">
      <xdr:nvSpPr>
        <xdr:cNvPr id="59" name="人件費平均値テキスト"/>
        <xdr:cNvSpPr txBox="1"/>
      </xdr:nvSpPr>
      <xdr:spPr>
        <a:xfrm>
          <a:off x="4686300" y="6195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15442</xdr:rowOff>
    </xdr:from>
    <xdr:to>
      <xdr:col>19</xdr:col>
      <xdr:colOff>177800</xdr:colOff>
      <xdr:row>36</xdr:row>
      <xdr:rowOff>27846</xdr:rowOff>
    </xdr:to>
    <xdr:cxnSp macro="">
      <xdr:nvCxnSpPr>
        <xdr:cNvPr id="61" name="直線コネクタ 60"/>
        <xdr:cNvCxnSpPr/>
      </xdr:nvCxnSpPr>
      <xdr:spPr>
        <a:xfrm>
          <a:off x="2908300" y="6187642"/>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146034</xdr:rowOff>
    </xdr:from>
    <xdr:ext cx="534377" cy="259045"/>
    <xdr:sp macro="" textlink="">
      <xdr:nvSpPr>
        <xdr:cNvPr id="63" name="テキスト ボックス 62"/>
        <xdr:cNvSpPr txBox="1"/>
      </xdr:nvSpPr>
      <xdr:spPr>
        <a:xfrm>
          <a:off x="3530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168001</xdr:rowOff>
    </xdr:from>
    <xdr:to>
      <xdr:col>15</xdr:col>
      <xdr:colOff>50800</xdr:colOff>
      <xdr:row>36</xdr:row>
      <xdr:rowOff>15442</xdr:rowOff>
    </xdr:to>
    <xdr:cxnSp macro="">
      <xdr:nvCxnSpPr>
        <xdr:cNvPr id="64" name="直線コネクタ 63"/>
        <xdr:cNvCxnSpPr/>
      </xdr:nvCxnSpPr>
      <xdr:spPr>
        <a:xfrm>
          <a:off x="2019300" y="6168751"/>
          <a:ext cx="889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167129</xdr:rowOff>
    </xdr:from>
    <xdr:ext cx="534377" cy="259045"/>
    <xdr:sp macro="" textlink="">
      <xdr:nvSpPr>
        <xdr:cNvPr id="66" name="テキスト ボックス 65"/>
        <xdr:cNvSpPr txBox="1"/>
      </xdr:nvSpPr>
      <xdr:spPr>
        <a:xfrm>
          <a:off x="2641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168001</xdr:rowOff>
    </xdr:from>
    <xdr:to>
      <xdr:col>10</xdr:col>
      <xdr:colOff>114300</xdr:colOff>
      <xdr:row>36</xdr:row>
      <xdr:rowOff>8351</xdr:rowOff>
    </xdr:to>
    <xdr:cxnSp macro="">
      <xdr:nvCxnSpPr>
        <xdr:cNvPr id="67" name="直線コネクタ 66"/>
        <xdr:cNvCxnSpPr/>
      </xdr:nvCxnSpPr>
      <xdr:spPr>
        <a:xfrm flipV="1">
          <a:off x="1130300" y="6168751"/>
          <a:ext cx="8890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168092</xdr:rowOff>
    </xdr:from>
    <xdr:to>
      <xdr:col>10</xdr:col>
      <xdr:colOff>165100</xdr:colOff>
      <xdr:row>36</xdr:row>
      <xdr:rowOff>98242</xdr:rowOff>
    </xdr:to>
    <xdr:sp macro="" textlink="">
      <xdr:nvSpPr>
        <xdr:cNvPr id="68" name="フローチャート: 判断 67"/>
        <xdr:cNvSpPr/>
      </xdr:nvSpPr>
      <xdr:spPr>
        <a:xfrm>
          <a:off x="1968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89369</xdr:rowOff>
    </xdr:from>
    <xdr:ext cx="534377" cy="259045"/>
    <xdr:sp macro="" textlink="">
      <xdr:nvSpPr>
        <xdr:cNvPr id="69" name="テキスト ボックス 68"/>
        <xdr:cNvSpPr txBox="1"/>
      </xdr:nvSpPr>
      <xdr:spPr>
        <a:xfrm>
          <a:off x="1752111" y="62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7381</xdr:rowOff>
    </xdr:from>
    <xdr:to>
      <xdr:col>6</xdr:col>
      <xdr:colOff>38100</xdr:colOff>
      <xdr:row>36</xdr:row>
      <xdr:rowOff>108981</xdr:rowOff>
    </xdr:to>
    <xdr:sp macro="" textlink="">
      <xdr:nvSpPr>
        <xdr:cNvPr id="70" name="フローチャート: 判断 69"/>
        <xdr:cNvSpPr/>
      </xdr:nvSpPr>
      <xdr:spPr>
        <a:xfrm>
          <a:off x="1079500" y="61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100108</xdr:rowOff>
    </xdr:from>
    <xdr:ext cx="534377" cy="259045"/>
    <xdr:sp macro="" textlink="">
      <xdr:nvSpPr>
        <xdr:cNvPr id="71" name="テキスト ボックス 70"/>
        <xdr:cNvSpPr txBox="1"/>
      </xdr:nvSpPr>
      <xdr:spPr>
        <a:xfrm>
          <a:off x="863111" y="62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138200</xdr:rowOff>
    </xdr:from>
    <xdr:to>
      <xdr:col>24</xdr:col>
      <xdr:colOff>114300</xdr:colOff>
      <xdr:row>36</xdr:row>
      <xdr:rowOff>68350</xdr:rowOff>
    </xdr:to>
    <xdr:sp macro="" textlink="">
      <xdr:nvSpPr>
        <xdr:cNvPr id="77" name="楕円 76"/>
        <xdr:cNvSpPr/>
      </xdr:nvSpPr>
      <xdr:spPr>
        <a:xfrm>
          <a:off x="4584700" y="61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161077</xdr:rowOff>
    </xdr:from>
    <xdr:ext cx="599010" cy="259045"/>
    <xdr:sp macro="" textlink="">
      <xdr:nvSpPr>
        <xdr:cNvPr id="78" name="人件費該当値テキスト"/>
        <xdr:cNvSpPr txBox="1"/>
      </xdr:nvSpPr>
      <xdr:spPr>
        <a:xfrm>
          <a:off x="4686300" y="599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148496</xdr:rowOff>
    </xdr:from>
    <xdr:to>
      <xdr:col>20</xdr:col>
      <xdr:colOff>38100</xdr:colOff>
      <xdr:row>36</xdr:row>
      <xdr:rowOff>78646</xdr:rowOff>
    </xdr:to>
    <xdr:sp macro="" textlink="">
      <xdr:nvSpPr>
        <xdr:cNvPr id="79" name="楕円 78"/>
        <xdr:cNvSpPr/>
      </xdr:nvSpPr>
      <xdr:spPr>
        <a:xfrm>
          <a:off x="3746500" y="61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95173</xdr:rowOff>
    </xdr:from>
    <xdr:ext cx="534377" cy="259045"/>
    <xdr:sp macro="" textlink="">
      <xdr:nvSpPr>
        <xdr:cNvPr id="80" name="テキスト ボックス 79"/>
        <xdr:cNvSpPr txBox="1"/>
      </xdr:nvSpPr>
      <xdr:spPr>
        <a:xfrm>
          <a:off x="3530111" y="592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136092</xdr:rowOff>
    </xdr:from>
    <xdr:to>
      <xdr:col>15</xdr:col>
      <xdr:colOff>101600</xdr:colOff>
      <xdr:row>36</xdr:row>
      <xdr:rowOff>66242</xdr:rowOff>
    </xdr:to>
    <xdr:sp macro="" textlink="">
      <xdr:nvSpPr>
        <xdr:cNvPr id="81" name="楕円 80"/>
        <xdr:cNvSpPr/>
      </xdr:nvSpPr>
      <xdr:spPr>
        <a:xfrm>
          <a:off x="2857500" y="61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82769</xdr:rowOff>
    </xdr:from>
    <xdr:ext cx="599010" cy="259045"/>
    <xdr:sp macro="" textlink="">
      <xdr:nvSpPr>
        <xdr:cNvPr id="82" name="テキスト ボックス 81"/>
        <xdr:cNvSpPr txBox="1"/>
      </xdr:nvSpPr>
      <xdr:spPr>
        <a:xfrm>
          <a:off x="2608795" y="591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117201</xdr:rowOff>
    </xdr:from>
    <xdr:to>
      <xdr:col>10</xdr:col>
      <xdr:colOff>165100</xdr:colOff>
      <xdr:row>36</xdr:row>
      <xdr:rowOff>47351</xdr:rowOff>
    </xdr:to>
    <xdr:sp macro="" textlink="">
      <xdr:nvSpPr>
        <xdr:cNvPr id="83" name="楕円 82"/>
        <xdr:cNvSpPr/>
      </xdr:nvSpPr>
      <xdr:spPr>
        <a:xfrm>
          <a:off x="1968500" y="61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63878</xdr:rowOff>
    </xdr:from>
    <xdr:ext cx="599010" cy="259045"/>
    <xdr:sp macro="" textlink="">
      <xdr:nvSpPr>
        <xdr:cNvPr id="84" name="テキスト ボックス 83"/>
        <xdr:cNvSpPr txBox="1"/>
      </xdr:nvSpPr>
      <xdr:spPr>
        <a:xfrm>
          <a:off x="1719795" y="589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129001</xdr:rowOff>
    </xdr:from>
    <xdr:to>
      <xdr:col>6</xdr:col>
      <xdr:colOff>38100</xdr:colOff>
      <xdr:row>36</xdr:row>
      <xdr:rowOff>59151</xdr:rowOff>
    </xdr:to>
    <xdr:sp macro="" textlink="">
      <xdr:nvSpPr>
        <xdr:cNvPr id="85" name="楕円 84"/>
        <xdr:cNvSpPr/>
      </xdr:nvSpPr>
      <xdr:spPr>
        <a:xfrm>
          <a:off x="1079500" y="61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75678</xdr:rowOff>
    </xdr:from>
    <xdr:ext cx="599010" cy="259045"/>
    <xdr:sp macro="" textlink="">
      <xdr:nvSpPr>
        <xdr:cNvPr id="86" name="テキスト ボックス 85"/>
        <xdr:cNvSpPr txBox="1"/>
      </xdr:nvSpPr>
      <xdr:spPr>
        <a:xfrm>
          <a:off x="830795" y="590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106738</xdr:rowOff>
    </xdr:from>
    <xdr:to>
      <xdr:col>24</xdr:col>
      <xdr:colOff>63500</xdr:colOff>
      <xdr:row>58</xdr:row>
      <xdr:rowOff>20665</xdr:rowOff>
    </xdr:to>
    <xdr:cxnSp macro="">
      <xdr:nvCxnSpPr>
        <xdr:cNvPr id="118" name="直線コネクタ 117"/>
        <xdr:cNvCxnSpPr/>
      </xdr:nvCxnSpPr>
      <xdr:spPr>
        <a:xfrm flipV="1">
          <a:off x="3797300" y="9879388"/>
          <a:ext cx="838200" cy="8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162853</xdr:rowOff>
    </xdr:from>
    <xdr:ext cx="534377" cy="259045"/>
    <xdr:sp macro="" textlink="">
      <xdr:nvSpPr>
        <xdr:cNvPr id="119" name="物件費平均値テキスト"/>
        <xdr:cNvSpPr txBox="1"/>
      </xdr:nvSpPr>
      <xdr:spPr>
        <a:xfrm>
          <a:off x="4686300" y="959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123937</xdr:rowOff>
    </xdr:from>
    <xdr:to>
      <xdr:col>19</xdr:col>
      <xdr:colOff>177800</xdr:colOff>
      <xdr:row>58</xdr:row>
      <xdr:rowOff>20665</xdr:rowOff>
    </xdr:to>
    <xdr:cxnSp macro="">
      <xdr:nvCxnSpPr>
        <xdr:cNvPr id="121" name="直線コネクタ 120"/>
        <xdr:cNvCxnSpPr/>
      </xdr:nvCxnSpPr>
      <xdr:spPr>
        <a:xfrm>
          <a:off x="2908300" y="9896587"/>
          <a:ext cx="889000" cy="6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93587</xdr:rowOff>
    </xdr:from>
    <xdr:ext cx="534377" cy="259045"/>
    <xdr:sp macro="" textlink="">
      <xdr:nvSpPr>
        <xdr:cNvPr id="123" name="テキスト ボックス 122"/>
        <xdr:cNvSpPr txBox="1"/>
      </xdr:nvSpPr>
      <xdr:spPr>
        <a:xfrm>
          <a:off x="3530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123937</xdr:rowOff>
    </xdr:from>
    <xdr:to>
      <xdr:col>15</xdr:col>
      <xdr:colOff>50800</xdr:colOff>
      <xdr:row>58</xdr:row>
      <xdr:rowOff>25901</xdr:rowOff>
    </xdr:to>
    <xdr:cxnSp macro="">
      <xdr:nvCxnSpPr>
        <xdr:cNvPr id="124" name="直線コネクタ 123"/>
        <xdr:cNvCxnSpPr/>
      </xdr:nvCxnSpPr>
      <xdr:spPr>
        <a:xfrm flipV="1">
          <a:off x="2019300" y="9896587"/>
          <a:ext cx="889000" cy="7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148658</xdr:rowOff>
    </xdr:from>
    <xdr:ext cx="534377" cy="259045"/>
    <xdr:sp macro="" textlink="">
      <xdr:nvSpPr>
        <xdr:cNvPr id="126" name="テキスト ボックス 125"/>
        <xdr:cNvSpPr txBox="1"/>
      </xdr:nvSpPr>
      <xdr:spPr>
        <a:xfrm>
          <a:off x="2641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25901</xdr:rowOff>
    </xdr:from>
    <xdr:to>
      <xdr:col>10</xdr:col>
      <xdr:colOff>114300</xdr:colOff>
      <xdr:row>58</xdr:row>
      <xdr:rowOff>43155</xdr:rowOff>
    </xdr:to>
    <xdr:cxnSp macro="">
      <xdr:nvCxnSpPr>
        <xdr:cNvPr id="127" name="直線コネクタ 126"/>
        <xdr:cNvCxnSpPr/>
      </xdr:nvCxnSpPr>
      <xdr:spPr>
        <a:xfrm flipV="1">
          <a:off x="1130300" y="9970001"/>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66530</xdr:rowOff>
    </xdr:from>
    <xdr:to>
      <xdr:col>10</xdr:col>
      <xdr:colOff>165100</xdr:colOff>
      <xdr:row>57</xdr:row>
      <xdr:rowOff>168130</xdr:rowOff>
    </xdr:to>
    <xdr:sp macro="" textlink="">
      <xdr:nvSpPr>
        <xdr:cNvPr id="128" name="フローチャート: 判断 127"/>
        <xdr:cNvSpPr/>
      </xdr:nvSpPr>
      <xdr:spPr>
        <a:xfrm>
          <a:off x="1968500" y="98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13207</xdr:rowOff>
    </xdr:from>
    <xdr:ext cx="534377" cy="259045"/>
    <xdr:sp macro="" textlink="">
      <xdr:nvSpPr>
        <xdr:cNvPr id="129" name="テキスト ボックス 128"/>
        <xdr:cNvSpPr txBox="1"/>
      </xdr:nvSpPr>
      <xdr:spPr>
        <a:xfrm>
          <a:off x="1752111" y="961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104924</xdr:rowOff>
    </xdr:from>
    <xdr:to>
      <xdr:col>6</xdr:col>
      <xdr:colOff>38100</xdr:colOff>
      <xdr:row>58</xdr:row>
      <xdr:rowOff>35074</xdr:rowOff>
    </xdr:to>
    <xdr:sp macro="" textlink="">
      <xdr:nvSpPr>
        <xdr:cNvPr id="130" name="フローチャート: 判断 129"/>
        <xdr:cNvSpPr/>
      </xdr:nvSpPr>
      <xdr:spPr>
        <a:xfrm>
          <a:off x="1079500" y="987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51601</xdr:rowOff>
    </xdr:from>
    <xdr:ext cx="534377" cy="259045"/>
    <xdr:sp macro="" textlink="">
      <xdr:nvSpPr>
        <xdr:cNvPr id="131" name="テキスト ボックス 130"/>
        <xdr:cNvSpPr txBox="1"/>
      </xdr:nvSpPr>
      <xdr:spPr>
        <a:xfrm>
          <a:off x="863111" y="965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55938</xdr:rowOff>
    </xdr:from>
    <xdr:to>
      <xdr:col>24</xdr:col>
      <xdr:colOff>114300</xdr:colOff>
      <xdr:row>57</xdr:row>
      <xdr:rowOff>157538</xdr:rowOff>
    </xdr:to>
    <xdr:sp macro="" textlink="">
      <xdr:nvSpPr>
        <xdr:cNvPr id="137" name="楕円 136"/>
        <xdr:cNvSpPr/>
      </xdr:nvSpPr>
      <xdr:spPr>
        <a:xfrm>
          <a:off x="4584700" y="98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34365</xdr:rowOff>
    </xdr:from>
    <xdr:ext cx="534377" cy="259045"/>
    <xdr:sp macro="" textlink="">
      <xdr:nvSpPr>
        <xdr:cNvPr id="138" name="物件費該当値テキスト"/>
        <xdr:cNvSpPr txBox="1"/>
      </xdr:nvSpPr>
      <xdr:spPr>
        <a:xfrm>
          <a:off x="4686300" y="98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141315</xdr:rowOff>
    </xdr:from>
    <xdr:to>
      <xdr:col>20</xdr:col>
      <xdr:colOff>38100</xdr:colOff>
      <xdr:row>58</xdr:row>
      <xdr:rowOff>71465</xdr:rowOff>
    </xdr:to>
    <xdr:sp macro="" textlink="">
      <xdr:nvSpPr>
        <xdr:cNvPr id="139" name="楕円 138"/>
        <xdr:cNvSpPr/>
      </xdr:nvSpPr>
      <xdr:spPr>
        <a:xfrm>
          <a:off x="3746500" y="991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62592</xdr:rowOff>
    </xdr:from>
    <xdr:ext cx="534377" cy="259045"/>
    <xdr:sp macro="" textlink="">
      <xdr:nvSpPr>
        <xdr:cNvPr id="140" name="テキスト ボックス 139"/>
        <xdr:cNvSpPr txBox="1"/>
      </xdr:nvSpPr>
      <xdr:spPr>
        <a:xfrm>
          <a:off x="3530111" y="1000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73137</xdr:rowOff>
    </xdr:from>
    <xdr:to>
      <xdr:col>15</xdr:col>
      <xdr:colOff>101600</xdr:colOff>
      <xdr:row>58</xdr:row>
      <xdr:rowOff>3287</xdr:rowOff>
    </xdr:to>
    <xdr:sp macro="" textlink="">
      <xdr:nvSpPr>
        <xdr:cNvPr id="141" name="楕円 140"/>
        <xdr:cNvSpPr/>
      </xdr:nvSpPr>
      <xdr:spPr>
        <a:xfrm>
          <a:off x="2857500" y="984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165864</xdr:rowOff>
    </xdr:from>
    <xdr:ext cx="534377" cy="259045"/>
    <xdr:sp macro="" textlink="">
      <xdr:nvSpPr>
        <xdr:cNvPr id="142" name="テキスト ボックス 141"/>
        <xdr:cNvSpPr txBox="1"/>
      </xdr:nvSpPr>
      <xdr:spPr>
        <a:xfrm>
          <a:off x="2641111" y="99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146551</xdr:rowOff>
    </xdr:from>
    <xdr:to>
      <xdr:col>10</xdr:col>
      <xdr:colOff>165100</xdr:colOff>
      <xdr:row>58</xdr:row>
      <xdr:rowOff>76701</xdr:rowOff>
    </xdr:to>
    <xdr:sp macro="" textlink="">
      <xdr:nvSpPr>
        <xdr:cNvPr id="143" name="楕円 142"/>
        <xdr:cNvSpPr/>
      </xdr:nvSpPr>
      <xdr:spPr>
        <a:xfrm>
          <a:off x="1968500" y="99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67828</xdr:rowOff>
    </xdr:from>
    <xdr:ext cx="534377" cy="259045"/>
    <xdr:sp macro="" textlink="">
      <xdr:nvSpPr>
        <xdr:cNvPr id="144" name="テキスト ボックス 143"/>
        <xdr:cNvSpPr txBox="1"/>
      </xdr:nvSpPr>
      <xdr:spPr>
        <a:xfrm>
          <a:off x="1752111" y="1001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163805</xdr:rowOff>
    </xdr:from>
    <xdr:to>
      <xdr:col>6</xdr:col>
      <xdr:colOff>38100</xdr:colOff>
      <xdr:row>58</xdr:row>
      <xdr:rowOff>93955</xdr:rowOff>
    </xdr:to>
    <xdr:sp macro="" textlink="">
      <xdr:nvSpPr>
        <xdr:cNvPr id="145" name="楕円 144"/>
        <xdr:cNvSpPr/>
      </xdr:nvSpPr>
      <xdr:spPr>
        <a:xfrm>
          <a:off x="1079500" y="99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85082</xdr:rowOff>
    </xdr:from>
    <xdr:ext cx="534377" cy="259045"/>
    <xdr:sp macro="" textlink="">
      <xdr:nvSpPr>
        <xdr:cNvPr id="146" name="テキスト ボックス 145"/>
        <xdr:cNvSpPr txBox="1"/>
      </xdr:nvSpPr>
      <xdr:spPr>
        <a:xfrm>
          <a:off x="863111" y="100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29172</xdr:rowOff>
    </xdr:from>
    <xdr:to>
      <xdr:col>24</xdr:col>
      <xdr:colOff>63500</xdr:colOff>
      <xdr:row>78</xdr:row>
      <xdr:rowOff>42408</xdr:rowOff>
    </xdr:to>
    <xdr:cxnSp macro="">
      <xdr:nvCxnSpPr>
        <xdr:cNvPr id="173" name="直線コネクタ 172"/>
        <xdr:cNvCxnSpPr/>
      </xdr:nvCxnSpPr>
      <xdr:spPr>
        <a:xfrm>
          <a:off x="3797300" y="13402272"/>
          <a:ext cx="8382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120716</xdr:rowOff>
    </xdr:from>
    <xdr:ext cx="469744" cy="259045"/>
    <xdr:sp macro="" textlink="">
      <xdr:nvSpPr>
        <xdr:cNvPr id="174" name="維持補修費平均値テキスト"/>
        <xdr:cNvSpPr txBox="1"/>
      </xdr:nvSpPr>
      <xdr:spPr>
        <a:xfrm>
          <a:off x="4686300" y="1315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29172</xdr:rowOff>
    </xdr:from>
    <xdr:to>
      <xdr:col>19</xdr:col>
      <xdr:colOff>177800</xdr:colOff>
      <xdr:row>78</xdr:row>
      <xdr:rowOff>34133</xdr:rowOff>
    </xdr:to>
    <xdr:cxnSp macro="">
      <xdr:nvCxnSpPr>
        <xdr:cNvPr id="176" name="直線コネクタ 175"/>
        <xdr:cNvCxnSpPr/>
      </xdr:nvCxnSpPr>
      <xdr:spPr>
        <a:xfrm flipV="1">
          <a:off x="2908300" y="13402272"/>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64335</xdr:rowOff>
    </xdr:from>
    <xdr:ext cx="469744" cy="259045"/>
    <xdr:sp macro="" textlink="">
      <xdr:nvSpPr>
        <xdr:cNvPr id="178" name="テキスト ボックス 177"/>
        <xdr:cNvSpPr txBox="1"/>
      </xdr:nvSpPr>
      <xdr:spPr>
        <a:xfrm>
          <a:off x="3562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23526</xdr:rowOff>
    </xdr:from>
    <xdr:to>
      <xdr:col>15</xdr:col>
      <xdr:colOff>50800</xdr:colOff>
      <xdr:row>78</xdr:row>
      <xdr:rowOff>34133</xdr:rowOff>
    </xdr:to>
    <xdr:cxnSp macro="">
      <xdr:nvCxnSpPr>
        <xdr:cNvPr id="179" name="直線コネクタ 178"/>
        <xdr:cNvCxnSpPr/>
      </xdr:nvCxnSpPr>
      <xdr:spPr>
        <a:xfrm>
          <a:off x="2019300" y="13396626"/>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74508</xdr:rowOff>
    </xdr:from>
    <xdr:ext cx="469744" cy="259045"/>
    <xdr:sp macro="" textlink="">
      <xdr:nvSpPr>
        <xdr:cNvPr id="181" name="テキスト ボックス 180"/>
        <xdr:cNvSpPr txBox="1"/>
      </xdr:nvSpPr>
      <xdr:spPr>
        <a:xfrm>
          <a:off x="2673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23526</xdr:rowOff>
    </xdr:from>
    <xdr:to>
      <xdr:col>10</xdr:col>
      <xdr:colOff>114300</xdr:colOff>
      <xdr:row>78</xdr:row>
      <xdr:rowOff>37698</xdr:rowOff>
    </xdr:to>
    <xdr:cxnSp macro="">
      <xdr:nvCxnSpPr>
        <xdr:cNvPr id="182" name="直線コネクタ 181"/>
        <xdr:cNvCxnSpPr/>
      </xdr:nvCxnSpPr>
      <xdr:spPr>
        <a:xfrm flipV="1">
          <a:off x="1130300" y="13396626"/>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43134</xdr:rowOff>
    </xdr:from>
    <xdr:to>
      <xdr:col>10</xdr:col>
      <xdr:colOff>165100</xdr:colOff>
      <xdr:row>77</xdr:row>
      <xdr:rowOff>144734</xdr:rowOff>
    </xdr:to>
    <xdr:sp macro="" textlink="">
      <xdr:nvSpPr>
        <xdr:cNvPr id="183" name="フローチャート: 判断 182"/>
        <xdr:cNvSpPr/>
      </xdr:nvSpPr>
      <xdr:spPr>
        <a:xfrm>
          <a:off x="1968500" y="1324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161261</xdr:rowOff>
    </xdr:from>
    <xdr:ext cx="469744" cy="259045"/>
    <xdr:sp macro="" textlink="">
      <xdr:nvSpPr>
        <xdr:cNvPr id="184" name="テキスト ボックス 183"/>
        <xdr:cNvSpPr txBox="1"/>
      </xdr:nvSpPr>
      <xdr:spPr>
        <a:xfrm>
          <a:off x="1784428" y="130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52005</xdr:rowOff>
    </xdr:from>
    <xdr:to>
      <xdr:col>6</xdr:col>
      <xdr:colOff>38100</xdr:colOff>
      <xdr:row>77</xdr:row>
      <xdr:rowOff>153605</xdr:rowOff>
    </xdr:to>
    <xdr:sp macro="" textlink="">
      <xdr:nvSpPr>
        <xdr:cNvPr id="185" name="フローチャート: 判断 184"/>
        <xdr:cNvSpPr/>
      </xdr:nvSpPr>
      <xdr:spPr>
        <a:xfrm>
          <a:off x="1079500" y="1325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170132</xdr:rowOff>
    </xdr:from>
    <xdr:ext cx="469744" cy="259045"/>
    <xdr:sp macro="" textlink="">
      <xdr:nvSpPr>
        <xdr:cNvPr id="186" name="テキスト ボックス 185"/>
        <xdr:cNvSpPr txBox="1"/>
      </xdr:nvSpPr>
      <xdr:spPr>
        <a:xfrm>
          <a:off x="895428" y="1302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163058</xdr:rowOff>
    </xdr:from>
    <xdr:to>
      <xdr:col>24</xdr:col>
      <xdr:colOff>114300</xdr:colOff>
      <xdr:row>78</xdr:row>
      <xdr:rowOff>93208</xdr:rowOff>
    </xdr:to>
    <xdr:sp macro="" textlink="">
      <xdr:nvSpPr>
        <xdr:cNvPr id="192" name="楕円 191"/>
        <xdr:cNvSpPr/>
      </xdr:nvSpPr>
      <xdr:spPr>
        <a:xfrm>
          <a:off x="4584700" y="133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77985</xdr:rowOff>
    </xdr:from>
    <xdr:ext cx="469744" cy="259045"/>
    <xdr:sp macro="" textlink="">
      <xdr:nvSpPr>
        <xdr:cNvPr id="193" name="維持補修費該当値テキスト"/>
        <xdr:cNvSpPr txBox="1"/>
      </xdr:nvSpPr>
      <xdr:spPr>
        <a:xfrm>
          <a:off x="4686300" y="1327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149822</xdr:rowOff>
    </xdr:from>
    <xdr:to>
      <xdr:col>20</xdr:col>
      <xdr:colOff>38100</xdr:colOff>
      <xdr:row>78</xdr:row>
      <xdr:rowOff>79972</xdr:rowOff>
    </xdr:to>
    <xdr:sp macro="" textlink="">
      <xdr:nvSpPr>
        <xdr:cNvPr id="194" name="楕円 193"/>
        <xdr:cNvSpPr/>
      </xdr:nvSpPr>
      <xdr:spPr>
        <a:xfrm>
          <a:off x="3746500" y="133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71099</xdr:rowOff>
    </xdr:from>
    <xdr:ext cx="469744" cy="259045"/>
    <xdr:sp macro="" textlink="">
      <xdr:nvSpPr>
        <xdr:cNvPr id="195" name="テキスト ボックス 194"/>
        <xdr:cNvSpPr txBox="1"/>
      </xdr:nvSpPr>
      <xdr:spPr>
        <a:xfrm>
          <a:off x="3562428" y="1344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154783</xdr:rowOff>
    </xdr:from>
    <xdr:to>
      <xdr:col>15</xdr:col>
      <xdr:colOff>101600</xdr:colOff>
      <xdr:row>78</xdr:row>
      <xdr:rowOff>84933</xdr:rowOff>
    </xdr:to>
    <xdr:sp macro="" textlink="">
      <xdr:nvSpPr>
        <xdr:cNvPr id="196" name="楕円 195"/>
        <xdr:cNvSpPr/>
      </xdr:nvSpPr>
      <xdr:spPr>
        <a:xfrm>
          <a:off x="2857500" y="133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76060</xdr:rowOff>
    </xdr:from>
    <xdr:ext cx="469744" cy="259045"/>
    <xdr:sp macro="" textlink="">
      <xdr:nvSpPr>
        <xdr:cNvPr id="197" name="テキスト ボックス 196"/>
        <xdr:cNvSpPr txBox="1"/>
      </xdr:nvSpPr>
      <xdr:spPr>
        <a:xfrm>
          <a:off x="2673428" y="134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144176</xdr:rowOff>
    </xdr:from>
    <xdr:to>
      <xdr:col>10</xdr:col>
      <xdr:colOff>165100</xdr:colOff>
      <xdr:row>78</xdr:row>
      <xdr:rowOff>74326</xdr:rowOff>
    </xdr:to>
    <xdr:sp macro="" textlink="">
      <xdr:nvSpPr>
        <xdr:cNvPr id="198" name="楕円 197"/>
        <xdr:cNvSpPr/>
      </xdr:nvSpPr>
      <xdr:spPr>
        <a:xfrm>
          <a:off x="1968500" y="133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65453</xdr:rowOff>
    </xdr:from>
    <xdr:ext cx="469744" cy="259045"/>
    <xdr:sp macro="" textlink="">
      <xdr:nvSpPr>
        <xdr:cNvPr id="199" name="テキスト ボックス 198"/>
        <xdr:cNvSpPr txBox="1"/>
      </xdr:nvSpPr>
      <xdr:spPr>
        <a:xfrm>
          <a:off x="1784428" y="1343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158348</xdr:rowOff>
    </xdr:from>
    <xdr:to>
      <xdr:col>6</xdr:col>
      <xdr:colOff>38100</xdr:colOff>
      <xdr:row>78</xdr:row>
      <xdr:rowOff>88498</xdr:rowOff>
    </xdr:to>
    <xdr:sp macro="" textlink="">
      <xdr:nvSpPr>
        <xdr:cNvPr id="200" name="楕円 199"/>
        <xdr:cNvSpPr/>
      </xdr:nvSpPr>
      <xdr:spPr>
        <a:xfrm>
          <a:off x="1079500" y="133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79625</xdr:rowOff>
    </xdr:from>
    <xdr:ext cx="469744" cy="259045"/>
    <xdr:sp macro="" textlink="">
      <xdr:nvSpPr>
        <xdr:cNvPr id="201" name="テキスト ボックス 200"/>
        <xdr:cNvSpPr txBox="1"/>
      </xdr:nvSpPr>
      <xdr:spPr>
        <a:xfrm>
          <a:off x="895428" y="134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154040</xdr:rowOff>
    </xdr:from>
    <xdr:to>
      <xdr:col>24</xdr:col>
      <xdr:colOff>63500</xdr:colOff>
      <xdr:row>92</xdr:row>
      <xdr:rowOff>13810</xdr:rowOff>
    </xdr:to>
    <xdr:cxnSp macro="">
      <xdr:nvCxnSpPr>
        <xdr:cNvPr id="231" name="直線コネクタ 230"/>
        <xdr:cNvCxnSpPr/>
      </xdr:nvCxnSpPr>
      <xdr:spPr>
        <a:xfrm flipV="1">
          <a:off x="3797300" y="15755990"/>
          <a:ext cx="8382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170356</xdr:rowOff>
    </xdr:from>
    <xdr:ext cx="599010" cy="259045"/>
    <xdr:sp macro="" textlink="">
      <xdr:nvSpPr>
        <xdr:cNvPr id="232" name="扶助費平均値テキスト"/>
        <xdr:cNvSpPr txBox="1"/>
      </xdr:nvSpPr>
      <xdr:spPr>
        <a:xfrm>
          <a:off x="4686300" y="16458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13810</xdr:rowOff>
    </xdr:from>
    <xdr:to>
      <xdr:col>19</xdr:col>
      <xdr:colOff>177800</xdr:colOff>
      <xdr:row>92</xdr:row>
      <xdr:rowOff>93805</xdr:rowOff>
    </xdr:to>
    <xdr:cxnSp macro="">
      <xdr:nvCxnSpPr>
        <xdr:cNvPr id="234" name="直線コネクタ 233"/>
        <xdr:cNvCxnSpPr/>
      </xdr:nvCxnSpPr>
      <xdr:spPr>
        <a:xfrm flipV="1">
          <a:off x="2908300" y="15787210"/>
          <a:ext cx="889000" cy="7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117268</xdr:rowOff>
    </xdr:from>
    <xdr:ext cx="599010" cy="259045"/>
    <xdr:sp macro="" textlink="">
      <xdr:nvSpPr>
        <xdr:cNvPr id="236" name="テキスト ボックス 235"/>
        <xdr:cNvSpPr txBox="1"/>
      </xdr:nvSpPr>
      <xdr:spPr>
        <a:xfrm>
          <a:off x="3497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87945</xdr:rowOff>
    </xdr:from>
    <xdr:to>
      <xdr:col>15</xdr:col>
      <xdr:colOff>50800</xdr:colOff>
      <xdr:row>92</xdr:row>
      <xdr:rowOff>93805</xdr:rowOff>
    </xdr:to>
    <xdr:cxnSp macro="">
      <xdr:nvCxnSpPr>
        <xdr:cNvPr id="237" name="直線コネクタ 236"/>
        <xdr:cNvCxnSpPr/>
      </xdr:nvCxnSpPr>
      <xdr:spPr>
        <a:xfrm>
          <a:off x="2019300" y="15861345"/>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9210</xdr:rowOff>
    </xdr:from>
    <xdr:ext cx="599010" cy="259045"/>
    <xdr:sp macro="" textlink="">
      <xdr:nvSpPr>
        <xdr:cNvPr id="239" name="テキスト ボックス 238"/>
        <xdr:cNvSpPr txBox="1"/>
      </xdr:nvSpPr>
      <xdr:spPr>
        <a:xfrm>
          <a:off x="2608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87945</xdr:rowOff>
    </xdr:from>
    <xdr:to>
      <xdr:col>10</xdr:col>
      <xdr:colOff>114300</xdr:colOff>
      <xdr:row>92</xdr:row>
      <xdr:rowOff>154863</xdr:rowOff>
    </xdr:to>
    <xdr:cxnSp macro="">
      <xdr:nvCxnSpPr>
        <xdr:cNvPr id="240" name="直線コネクタ 239"/>
        <xdr:cNvCxnSpPr/>
      </xdr:nvCxnSpPr>
      <xdr:spPr>
        <a:xfrm flipV="1">
          <a:off x="1130300" y="15861345"/>
          <a:ext cx="889000" cy="6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120028</xdr:rowOff>
    </xdr:from>
    <xdr:to>
      <xdr:col>10</xdr:col>
      <xdr:colOff>165100</xdr:colOff>
      <xdr:row>96</xdr:row>
      <xdr:rowOff>50178</xdr:rowOff>
    </xdr:to>
    <xdr:sp macro="" textlink="">
      <xdr:nvSpPr>
        <xdr:cNvPr id="241" name="フローチャート: 判断 240"/>
        <xdr:cNvSpPr/>
      </xdr:nvSpPr>
      <xdr:spPr>
        <a:xfrm>
          <a:off x="1968500" y="1640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41305</xdr:rowOff>
    </xdr:from>
    <xdr:ext cx="599010" cy="259045"/>
    <xdr:sp macro="" textlink="">
      <xdr:nvSpPr>
        <xdr:cNvPr id="242" name="テキスト ボックス 241"/>
        <xdr:cNvSpPr txBox="1"/>
      </xdr:nvSpPr>
      <xdr:spPr>
        <a:xfrm>
          <a:off x="1719795" y="1650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167973</xdr:rowOff>
    </xdr:from>
    <xdr:to>
      <xdr:col>6</xdr:col>
      <xdr:colOff>38100</xdr:colOff>
      <xdr:row>96</xdr:row>
      <xdr:rowOff>98123</xdr:rowOff>
    </xdr:to>
    <xdr:sp macro="" textlink="">
      <xdr:nvSpPr>
        <xdr:cNvPr id="243" name="フローチャート: 判断 242"/>
        <xdr:cNvSpPr/>
      </xdr:nvSpPr>
      <xdr:spPr>
        <a:xfrm>
          <a:off x="1079500" y="164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89250</xdr:rowOff>
    </xdr:from>
    <xdr:ext cx="599010" cy="259045"/>
    <xdr:sp macro="" textlink="">
      <xdr:nvSpPr>
        <xdr:cNvPr id="244" name="テキスト ボックス 243"/>
        <xdr:cNvSpPr txBox="1"/>
      </xdr:nvSpPr>
      <xdr:spPr>
        <a:xfrm>
          <a:off x="830795" y="1654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103240</xdr:rowOff>
    </xdr:from>
    <xdr:to>
      <xdr:col>24</xdr:col>
      <xdr:colOff>114300</xdr:colOff>
      <xdr:row>92</xdr:row>
      <xdr:rowOff>33390</xdr:rowOff>
    </xdr:to>
    <xdr:sp macro="" textlink="">
      <xdr:nvSpPr>
        <xdr:cNvPr id="250" name="楕円 249"/>
        <xdr:cNvSpPr/>
      </xdr:nvSpPr>
      <xdr:spPr>
        <a:xfrm>
          <a:off x="4584700" y="157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56267</xdr:rowOff>
    </xdr:from>
    <xdr:ext cx="599010" cy="259045"/>
    <xdr:sp macro="" textlink="">
      <xdr:nvSpPr>
        <xdr:cNvPr id="251" name="扶助費該当値テキスト"/>
        <xdr:cNvSpPr txBox="1"/>
      </xdr:nvSpPr>
      <xdr:spPr>
        <a:xfrm>
          <a:off x="4686300" y="1565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134460</xdr:rowOff>
    </xdr:from>
    <xdr:to>
      <xdr:col>20</xdr:col>
      <xdr:colOff>38100</xdr:colOff>
      <xdr:row>92</xdr:row>
      <xdr:rowOff>64610</xdr:rowOff>
    </xdr:to>
    <xdr:sp macro="" textlink="">
      <xdr:nvSpPr>
        <xdr:cNvPr id="252" name="楕円 251"/>
        <xdr:cNvSpPr/>
      </xdr:nvSpPr>
      <xdr:spPr>
        <a:xfrm>
          <a:off x="3746500" y="157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81137</xdr:rowOff>
    </xdr:from>
    <xdr:ext cx="599010" cy="259045"/>
    <xdr:sp macro="" textlink="">
      <xdr:nvSpPr>
        <xdr:cNvPr id="253" name="テキスト ボックス 252"/>
        <xdr:cNvSpPr txBox="1"/>
      </xdr:nvSpPr>
      <xdr:spPr>
        <a:xfrm>
          <a:off x="3497795" y="1551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43005</xdr:rowOff>
    </xdr:from>
    <xdr:to>
      <xdr:col>15</xdr:col>
      <xdr:colOff>101600</xdr:colOff>
      <xdr:row>92</xdr:row>
      <xdr:rowOff>144605</xdr:rowOff>
    </xdr:to>
    <xdr:sp macro="" textlink="">
      <xdr:nvSpPr>
        <xdr:cNvPr id="254" name="楕円 253"/>
        <xdr:cNvSpPr/>
      </xdr:nvSpPr>
      <xdr:spPr>
        <a:xfrm>
          <a:off x="2857500" y="158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161132</xdr:rowOff>
    </xdr:from>
    <xdr:ext cx="599010" cy="259045"/>
    <xdr:sp macro="" textlink="">
      <xdr:nvSpPr>
        <xdr:cNvPr id="255" name="テキスト ボックス 254"/>
        <xdr:cNvSpPr txBox="1"/>
      </xdr:nvSpPr>
      <xdr:spPr>
        <a:xfrm>
          <a:off x="2608795" y="1559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37145</xdr:rowOff>
    </xdr:from>
    <xdr:to>
      <xdr:col>10</xdr:col>
      <xdr:colOff>165100</xdr:colOff>
      <xdr:row>92</xdr:row>
      <xdr:rowOff>138745</xdr:rowOff>
    </xdr:to>
    <xdr:sp macro="" textlink="">
      <xdr:nvSpPr>
        <xdr:cNvPr id="256" name="楕円 255"/>
        <xdr:cNvSpPr/>
      </xdr:nvSpPr>
      <xdr:spPr>
        <a:xfrm>
          <a:off x="1968500" y="158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155272</xdr:rowOff>
    </xdr:from>
    <xdr:ext cx="599010" cy="259045"/>
    <xdr:sp macro="" textlink="">
      <xdr:nvSpPr>
        <xdr:cNvPr id="257" name="テキスト ボックス 256"/>
        <xdr:cNvSpPr txBox="1"/>
      </xdr:nvSpPr>
      <xdr:spPr>
        <a:xfrm>
          <a:off x="1719795" y="1558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104063</xdr:rowOff>
    </xdr:from>
    <xdr:to>
      <xdr:col>6</xdr:col>
      <xdr:colOff>38100</xdr:colOff>
      <xdr:row>93</xdr:row>
      <xdr:rowOff>34213</xdr:rowOff>
    </xdr:to>
    <xdr:sp macro="" textlink="">
      <xdr:nvSpPr>
        <xdr:cNvPr id="258" name="楕円 257"/>
        <xdr:cNvSpPr/>
      </xdr:nvSpPr>
      <xdr:spPr>
        <a:xfrm>
          <a:off x="1079500" y="158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50740</xdr:rowOff>
    </xdr:from>
    <xdr:ext cx="599010" cy="259045"/>
    <xdr:sp macro="" textlink="">
      <xdr:nvSpPr>
        <xdr:cNvPr id="259" name="テキスト ボックス 258"/>
        <xdr:cNvSpPr txBox="1"/>
      </xdr:nvSpPr>
      <xdr:spPr>
        <a:xfrm>
          <a:off x="830795" y="1565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136097</xdr:rowOff>
    </xdr:from>
    <xdr:to>
      <xdr:col>55</xdr:col>
      <xdr:colOff>0</xdr:colOff>
      <xdr:row>37</xdr:row>
      <xdr:rowOff>162516</xdr:rowOff>
    </xdr:to>
    <xdr:cxnSp macro="">
      <xdr:nvCxnSpPr>
        <xdr:cNvPr id="291" name="直線コネクタ 290"/>
        <xdr:cNvCxnSpPr/>
      </xdr:nvCxnSpPr>
      <xdr:spPr>
        <a:xfrm>
          <a:off x="9639300" y="6479747"/>
          <a:ext cx="8382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122391</xdr:rowOff>
    </xdr:from>
    <xdr:ext cx="534377" cy="259045"/>
    <xdr:sp macro="" textlink="">
      <xdr:nvSpPr>
        <xdr:cNvPr id="292" name="補助費等平均値テキスト"/>
        <xdr:cNvSpPr txBox="1"/>
      </xdr:nvSpPr>
      <xdr:spPr>
        <a:xfrm>
          <a:off x="10528300" y="629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136097</xdr:rowOff>
    </xdr:from>
    <xdr:to>
      <xdr:col>50</xdr:col>
      <xdr:colOff>114300</xdr:colOff>
      <xdr:row>38</xdr:row>
      <xdr:rowOff>1299</xdr:rowOff>
    </xdr:to>
    <xdr:cxnSp macro="">
      <xdr:nvCxnSpPr>
        <xdr:cNvPr id="294" name="直線コネクタ 293"/>
        <xdr:cNvCxnSpPr/>
      </xdr:nvCxnSpPr>
      <xdr:spPr>
        <a:xfrm flipV="1">
          <a:off x="8750300" y="6479747"/>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35519</xdr:rowOff>
    </xdr:from>
    <xdr:ext cx="534377" cy="259045"/>
    <xdr:sp macro="" textlink="">
      <xdr:nvSpPr>
        <xdr:cNvPr id="296" name="テキスト ボックス 295"/>
        <xdr:cNvSpPr txBox="1"/>
      </xdr:nvSpPr>
      <xdr:spPr>
        <a:xfrm>
          <a:off x="9372111" y="65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1299</xdr:rowOff>
    </xdr:from>
    <xdr:to>
      <xdr:col>45</xdr:col>
      <xdr:colOff>177800</xdr:colOff>
      <xdr:row>38</xdr:row>
      <xdr:rowOff>28176</xdr:rowOff>
    </xdr:to>
    <xdr:cxnSp macro="">
      <xdr:nvCxnSpPr>
        <xdr:cNvPr id="297" name="直線コネクタ 296"/>
        <xdr:cNvCxnSpPr/>
      </xdr:nvCxnSpPr>
      <xdr:spPr>
        <a:xfrm flipV="1">
          <a:off x="7861300" y="6516399"/>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28686</xdr:rowOff>
    </xdr:from>
    <xdr:ext cx="534377" cy="259045"/>
    <xdr:sp macro="" textlink="">
      <xdr:nvSpPr>
        <xdr:cNvPr id="299" name="テキスト ボックス 298"/>
        <xdr:cNvSpPr txBox="1"/>
      </xdr:nvSpPr>
      <xdr:spPr>
        <a:xfrm>
          <a:off x="8483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28176</xdr:rowOff>
    </xdr:from>
    <xdr:to>
      <xdr:col>41</xdr:col>
      <xdr:colOff>50800</xdr:colOff>
      <xdr:row>38</xdr:row>
      <xdr:rowOff>53507</xdr:rowOff>
    </xdr:to>
    <xdr:cxnSp macro="">
      <xdr:nvCxnSpPr>
        <xdr:cNvPr id="300" name="直線コネクタ 299"/>
        <xdr:cNvCxnSpPr/>
      </xdr:nvCxnSpPr>
      <xdr:spPr>
        <a:xfrm flipV="1">
          <a:off x="6972300" y="6543276"/>
          <a:ext cx="889000"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140172</xdr:rowOff>
    </xdr:from>
    <xdr:to>
      <xdr:col>41</xdr:col>
      <xdr:colOff>101600</xdr:colOff>
      <xdr:row>38</xdr:row>
      <xdr:rowOff>70321</xdr:rowOff>
    </xdr:to>
    <xdr:sp macro="" textlink="">
      <xdr:nvSpPr>
        <xdr:cNvPr id="301" name="フローチャート: 判断 300"/>
        <xdr:cNvSpPr/>
      </xdr:nvSpPr>
      <xdr:spPr>
        <a:xfrm>
          <a:off x="7810500" y="648382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86849</xdr:rowOff>
    </xdr:from>
    <xdr:ext cx="534377" cy="259045"/>
    <xdr:sp macro="" textlink="">
      <xdr:nvSpPr>
        <xdr:cNvPr id="302" name="テキスト ボックス 301"/>
        <xdr:cNvSpPr txBox="1"/>
      </xdr:nvSpPr>
      <xdr:spPr>
        <a:xfrm>
          <a:off x="7594111" y="62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32218</xdr:rowOff>
    </xdr:from>
    <xdr:to>
      <xdr:col>36</xdr:col>
      <xdr:colOff>165100</xdr:colOff>
      <xdr:row>38</xdr:row>
      <xdr:rowOff>133818</xdr:rowOff>
    </xdr:to>
    <xdr:sp macro="" textlink="">
      <xdr:nvSpPr>
        <xdr:cNvPr id="303" name="フローチャート: 判断 302"/>
        <xdr:cNvSpPr/>
      </xdr:nvSpPr>
      <xdr:spPr>
        <a:xfrm>
          <a:off x="6921500" y="65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124945</xdr:rowOff>
    </xdr:from>
    <xdr:ext cx="534377" cy="259045"/>
    <xdr:sp macro="" textlink="">
      <xdr:nvSpPr>
        <xdr:cNvPr id="304" name="テキスト ボックス 303"/>
        <xdr:cNvSpPr txBox="1"/>
      </xdr:nvSpPr>
      <xdr:spPr>
        <a:xfrm>
          <a:off x="6705111" y="664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111716</xdr:rowOff>
    </xdr:from>
    <xdr:to>
      <xdr:col>55</xdr:col>
      <xdr:colOff>50800</xdr:colOff>
      <xdr:row>38</xdr:row>
      <xdr:rowOff>41866</xdr:rowOff>
    </xdr:to>
    <xdr:sp macro="" textlink="">
      <xdr:nvSpPr>
        <xdr:cNvPr id="310" name="楕円 309"/>
        <xdr:cNvSpPr/>
      </xdr:nvSpPr>
      <xdr:spPr>
        <a:xfrm>
          <a:off x="10426700" y="64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90143</xdr:rowOff>
    </xdr:from>
    <xdr:ext cx="534377" cy="259045"/>
    <xdr:sp macro="" textlink="">
      <xdr:nvSpPr>
        <xdr:cNvPr id="311" name="補助費等該当値テキスト"/>
        <xdr:cNvSpPr txBox="1"/>
      </xdr:nvSpPr>
      <xdr:spPr>
        <a:xfrm>
          <a:off x="10528300" y="643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85297</xdr:rowOff>
    </xdr:from>
    <xdr:to>
      <xdr:col>50</xdr:col>
      <xdr:colOff>165100</xdr:colOff>
      <xdr:row>38</xdr:row>
      <xdr:rowOff>15447</xdr:rowOff>
    </xdr:to>
    <xdr:sp macro="" textlink="">
      <xdr:nvSpPr>
        <xdr:cNvPr id="312" name="楕円 311"/>
        <xdr:cNvSpPr/>
      </xdr:nvSpPr>
      <xdr:spPr>
        <a:xfrm>
          <a:off x="9588500" y="642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31974</xdr:rowOff>
    </xdr:from>
    <xdr:ext cx="534377" cy="259045"/>
    <xdr:sp macro="" textlink="">
      <xdr:nvSpPr>
        <xdr:cNvPr id="313" name="テキスト ボックス 312"/>
        <xdr:cNvSpPr txBox="1"/>
      </xdr:nvSpPr>
      <xdr:spPr>
        <a:xfrm>
          <a:off x="9372111" y="620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121949</xdr:rowOff>
    </xdr:from>
    <xdr:to>
      <xdr:col>46</xdr:col>
      <xdr:colOff>38100</xdr:colOff>
      <xdr:row>38</xdr:row>
      <xdr:rowOff>52099</xdr:rowOff>
    </xdr:to>
    <xdr:sp macro="" textlink="">
      <xdr:nvSpPr>
        <xdr:cNvPr id="314" name="楕円 313"/>
        <xdr:cNvSpPr/>
      </xdr:nvSpPr>
      <xdr:spPr>
        <a:xfrm>
          <a:off x="8699500" y="64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43226</xdr:rowOff>
    </xdr:from>
    <xdr:ext cx="534377" cy="259045"/>
    <xdr:sp macro="" textlink="">
      <xdr:nvSpPr>
        <xdr:cNvPr id="315" name="テキスト ボックス 314"/>
        <xdr:cNvSpPr txBox="1"/>
      </xdr:nvSpPr>
      <xdr:spPr>
        <a:xfrm>
          <a:off x="8483111" y="65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148826</xdr:rowOff>
    </xdr:from>
    <xdr:to>
      <xdr:col>41</xdr:col>
      <xdr:colOff>101600</xdr:colOff>
      <xdr:row>38</xdr:row>
      <xdr:rowOff>78976</xdr:rowOff>
    </xdr:to>
    <xdr:sp macro="" textlink="">
      <xdr:nvSpPr>
        <xdr:cNvPr id="316" name="楕円 315"/>
        <xdr:cNvSpPr/>
      </xdr:nvSpPr>
      <xdr:spPr>
        <a:xfrm>
          <a:off x="7810500" y="64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70103</xdr:rowOff>
    </xdr:from>
    <xdr:ext cx="534377" cy="259045"/>
    <xdr:sp macro="" textlink="">
      <xdr:nvSpPr>
        <xdr:cNvPr id="317" name="テキスト ボックス 316"/>
        <xdr:cNvSpPr txBox="1"/>
      </xdr:nvSpPr>
      <xdr:spPr>
        <a:xfrm>
          <a:off x="7594111" y="65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2707</xdr:rowOff>
    </xdr:from>
    <xdr:to>
      <xdr:col>36</xdr:col>
      <xdr:colOff>165100</xdr:colOff>
      <xdr:row>38</xdr:row>
      <xdr:rowOff>104307</xdr:rowOff>
    </xdr:to>
    <xdr:sp macro="" textlink="">
      <xdr:nvSpPr>
        <xdr:cNvPr id="318" name="楕円 317"/>
        <xdr:cNvSpPr/>
      </xdr:nvSpPr>
      <xdr:spPr>
        <a:xfrm>
          <a:off x="6921500" y="651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120834</xdr:rowOff>
    </xdr:from>
    <xdr:ext cx="534377" cy="259045"/>
    <xdr:sp macro="" textlink="">
      <xdr:nvSpPr>
        <xdr:cNvPr id="319" name="テキスト ボックス 318"/>
        <xdr:cNvSpPr txBox="1"/>
      </xdr:nvSpPr>
      <xdr:spPr>
        <a:xfrm>
          <a:off x="6705111" y="629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135250</xdr:rowOff>
    </xdr:from>
    <xdr:to>
      <xdr:col>55</xdr:col>
      <xdr:colOff>0</xdr:colOff>
      <xdr:row>57</xdr:row>
      <xdr:rowOff>49551</xdr:rowOff>
    </xdr:to>
    <xdr:cxnSp macro="">
      <xdr:nvCxnSpPr>
        <xdr:cNvPr id="348" name="直線コネクタ 347"/>
        <xdr:cNvCxnSpPr/>
      </xdr:nvCxnSpPr>
      <xdr:spPr>
        <a:xfrm flipV="1">
          <a:off x="9639300" y="9736450"/>
          <a:ext cx="838200" cy="8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38157</xdr:rowOff>
    </xdr:from>
    <xdr:ext cx="534377" cy="259045"/>
    <xdr:sp macro="" textlink="">
      <xdr:nvSpPr>
        <xdr:cNvPr id="349" name="普通建設事業費平均値テキスト"/>
        <xdr:cNvSpPr txBox="1"/>
      </xdr:nvSpPr>
      <xdr:spPr>
        <a:xfrm>
          <a:off x="10528300" y="9810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46439</xdr:rowOff>
    </xdr:from>
    <xdr:to>
      <xdr:col>50</xdr:col>
      <xdr:colOff>114300</xdr:colOff>
      <xdr:row>57</xdr:row>
      <xdr:rowOff>49551</xdr:rowOff>
    </xdr:to>
    <xdr:cxnSp macro="">
      <xdr:nvCxnSpPr>
        <xdr:cNvPr id="351" name="直線コネクタ 350"/>
        <xdr:cNvCxnSpPr/>
      </xdr:nvCxnSpPr>
      <xdr:spPr>
        <a:xfrm>
          <a:off x="8750300" y="9819089"/>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2732</xdr:rowOff>
    </xdr:from>
    <xdr:ext cx="534377" cy="259045"/>
    <xdr:sp macro="" textlink="">
      <xdr:nvSpPr>
        <xdr:cNvPr id="353" name="テキスト ボックス 352"/>
        <xdr:cNvSpPr txBox="1"/>
      </xdr:nvSpPr>
      <xdr:spPr>
        <a:xfrm>
          <a:off x="9372111"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46439</xdr:rowOff>
    </xdr:from>
    <xdr:to>
      <xdr:col>45</xdr:col>
      <xdr:colOff>177800</xdr:colOff>
      <xdr:row>57</xdr:row>
      <xdr:rowOff>54116</xdr:rowOff>
    </xdr:to>
    <xdr:cxnSp macro="">
      <xdr:nvCxnSpPr>
        <xdr:cNvPr id="354" name="直線コネクタ 353"/>
        <xdr:cNvCxnSpPr/>
      </xdr:nvCxnSpPr>
      <xdr:spPr>
        <a:xfrm flipV="1">
          <a:off x="7861300" y="9819089"/>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15027</xdr:rowOff>
    </xdr:from>
    <xdr:ext cx="534377" cy="259045"/>
    <xdr:sp macro="" textlink="">
      <xdr:nvSpPr>
        <xdr:cNvPr id="356" name="テキスト ボックス 355"/>
        <xdr:cNvSpPr txBox="1"/>
      </xdr:nvSpPr>
      <xdr:spPr>
        <a:xfrm>
          <a:off x="8483111" y="99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163444</xdr:rowOff>
    </xdr:from>
    <xdr:to>
      <xdr:col>41</xdr:col>
      <xdr:colOff>50800</xdr:colOff>
      <xdr:row>57</xdr:row>
      <xdr:rowOff>54116</xdr:rowOff>
    </xdr:to>
    <xdr:cxnSp macro="">
      <xdr:nvCxnSpPr>
        <xdr:cNvPr id="357" name="直線コネクタ 356"/>
        <xdr:cNvCxnSpPr/>
      </xdr:nvCxnSpPr>
      <xdr:spPr>
        <a:xfrm>
          <a:off x="6972300" y="9764644"/>
          <a:ext cx="8890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116725</xdr:rowOff>
    </xdr:from>
    <xdr:to>
      <xdr:col>41</xdr:col>
      <xdr:colOff>101600</xdr:colOff>
      <xdr:row>58</xdr:row>
      <xdr:rowOff>46875</xdr:rowOff>
    </xdr:to>
    <xdr:sp macro="" textlink="">
      <xdr:nvSpPr>
        <xdr:cNvPr id="358" name="フローチャート: 判断 357"/>
        <xdr:cNvSpPr/>
      </xdr:nvSpPr>
      <xdr:spPr>
        <a:xfrm>
          <a:off x="7810500" y="98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38002</xdr:rowOff>
    </xdr:from>
    <xdr:ext cx="534377" cy="259045"/>
    <xdr:sp macro="" textlink="">
      <xdr:nvSpPr>
        <xdr:cNvPr id="359" name="テキスト ボックス 358"/>
        <xdr:cNvSpPr txBox="1"/>
      </xdr:nvSpPr>
      <xdr:spPr>
        <a:xfrm>
          <a:off x="7594111" y="99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31183</xdr:rowOff>
    </xdr:from>
    <xdr:to>
      <xdr:col>36</xdr:col>
      <xdr:colOff>165100</xdr:colOff>
      <xdr:row>57</xdr:row>
      <xdr:rowOff>132783</xdr:rowOff>
    </xdr:to>
    <xdr:sp macro="" textlink="">
      <xdr:nvSpPr>
        <xdr:cNvPr id="360" name="フローチャート: 判断 359"/>
        <xdr:cNvSpPr/>
      </xdr:nvSpPr>
      <xdr:spPr>
        <a:xfrm>
          <a:off x="6921500" y="9803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123910</xdr:rowOff>
    </xdr:from>
    <xdr:ext cx="534377" cy="259045"/>
    <xdr:sp macro="" textlink="">
      <xdr:nvSpPr>
        <xdr:cNvPr id="361" name="テキスト ボックス 360"/>
        <xdr:cNvSpPr txBox="1"/>
      </xdr:nvSpPr>
      <xdr:spPr>
        <a:xfrm>
          <a:off x="6705111" y="989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84450</xdr:rowOff>
    </xdr:from>
    <xdr:to>
      <xdr:col>55</xdr:col>
      <xdr:colOff>50800</xdr:colOff>
      <xdr:row>57</xdr:row>
      <xdr:rowOff>14600</xdr:rowOff>
    </xdr:to>
    <xdr:sp macro="" textlink="">
      <xdr:nvSpPr>
        <xdr:cNvPr id="367" name="楕円 366"/>
        <xdr:cNvSpPr/>
      </xdr:nvSpPr>
      <xdr:spPr>
        <a:xfrm>
          <a:off x="10426700" y="968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107327</xdr:rowOff>
    </xdr:from>
    <xdr:ext cx="599010" cy="259045"/>
    <xdr:sp macro="" textlink="">
      <xdr:nvSpPr>
        <xdr:cNvPr id="368" name="普通建設事業費該当値テキスト"/>
        <xdr:cNvSpPr txBox="1"/>
      </xdr:nvSpPr>
      <xdr:spPr>
        <a:xfrm>
          <a:off x="10528300" y="953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170201</xdr:rowOff>
    </xdr:from>
    <xdr:to>
      <xdr:col>50</xdr:col>
      <xdr:colOff>165100</xdr:colOff>
      <xdr:row>57</xdr:row>
      <xdr:rowOff>100351</xdr:rowOff>
    </xdr:to>
    <xdr:sp macro="" textlink="">
      <xdr:nvSpPr>
        <xdr:cNvPr id="369" name="楕円 368"/>
        <xdr:cNvSpPr/>
      </xdr:nvSpPr>
      <xdr:spPr>
        <a:xfrm>
          <a:off x="9588500" y="977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116878</xdr:rowOff>
    </xdr:from>
    <xdr:ext cx="534377" cy="259045"/>
    <xdr:sp macro="" textlink="">
      <xdr:nvSpPr>
        <xdr:cNvPr id="370" name="テキスト ボックス 369"/>
        <xdr:cNvSpPr txBox="1"/>
      </xdr:nvSpPr>
      <xdr:spPr>
        <a:xfrm>
          <a:off x="9372111" y="954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167089</xdr:rowOff>
    </xdr:from>
    <xdr:to>
      <xdr:col>46</xdr:col>
      <xdr:colOff>38100</xdr:colOff>
      <xdr:row>57</xdr:row>
      <xdr:rowOff>97239</xdr:rowOff>
    </xdr:to>
    <xdr:sp macro="" textlink="">
      <xdr:nvSpPr>
        <xdr:cNvPr id="371" name="楕円 370"/>
        <xdr:cNvSpPr/>
      </xdr:nvSpPr>
      <xdr:spPr>
        <a:xfrm>
          <a:off x="8699500" y="97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113766</xdr:rowOff>
    </xdr:from>
    <xdr:ext cx="534377" cy="259045"/>
    <xdr:sp macro="" textlink="">
      <xdr:nvSpPr>
        <xdr:cNvPr id="372" name="テキスト ボックス 371"/>
        <xdr:cNvSpPr txBox="1"/>
      </xdr:nvSpPr>
      <xdr:spPr>
        <a:xfrm>
          <a:off x="8483111" y="954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3316</xdr:rowOff>
    </xdr:from>
    <xdr:to>
      <xdr:col>41</xdr:col>
      <xdr:colOff>101600</xdr:colOff>
      <xdr:row>57</xdr:row>
      <xdr:rowOff>104916</xdr:rowOff>
    </xdr:to>
    <xdr:sp macro="" textlink="">
      <xdr:nvSpPr>
        <xdr:cNvPr id="373" name="楕円 372"/>
        <xdr:cNvSpPr/>
      </xdr:nvSpPr>
      <xdr:spPr>
        <a:xfrm>
          <a:off x="7810500" y="977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121443</xdr:rowOff>
    </xdr:from>
    <xdr:ext cx="534377" cy="259045"/>
    <xdr:sp macro="" textlink="">
      <xdr:nvSpPr>
        <xdr:cNvPr id="374" name="テキスト ボックス 373"/>
        <xdr:cNvSpPr txBox="1"/>
      </xdr:nvSpPr>
      <xdr:spPr>
        <a:xfrm>
          <a:off x="7594111" y="95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112644</xdr:rowOff>
    </xdr:from>
    <xdr:to>
      <xdr:col>36</xdr:col>
      <xdr:colOff>165100</xdr:colOff>
      <xdr:row>57</xdr:row>
      <xdr:rowOff>42794</xdr:rowOff>
    </xdr:to>
    <xdr:sp macro="" textlink="">
      <xdr:nvSpPr>
        <xdr:cNvPr id="375" name="楕円 374"/>
        <xdr:cNvSpPr/>
      </xdr:nvSpPr>
      <xdr:spPr>
        <a:xfrm>
          <a:off x="6921500" y="97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59321</xdr:rowOff>
    </xdr:from>
    <xdr:ext cx="599010" cy="259045"/>
    <xdr:sp macro="" textlink="">
      <xdr:nvSpPr>
        <xdr:cNvPr id="376" name="テキスト ボックス 375"/>
        <xdr:cNvSpPr txBox="1"/>
      </xdr:nvSpPr>
      <xdr:spPr>
        <a:xfrm>
          <a:off x="6672795" y="948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116878</xdr:rowOff>
    </xdr:from>
    <xdr:to>
      <xdr:col>55</xdr:col>
      <xdr:colOff>0</xdr:colOff>
      <xdr:row>78</xdr:row>
      <xdr:rowOff>35230</xdr:rowOff>
    </xdr:to>
    <xdr:cxnSp macro="">
      <xdr:nvCxnSpPr>
        <xdr:cNvPr id="405" name="直線コネクタ 404"/>
        <xdr:cNvCxnSpPr/>
      </xdr:nvCxnSpPr>
      <xdr:spPr>
        <a:xfrm flipV="1">
          <a:off x="9639300" y="13147078"/>
          <a:ext cx="838200" cy="26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15481</xdr:rowOff>
    </xdr:from>
    <xdr:ext cx="534377" cy="259045"/>
    <xdr:sp macro="" textlink="">
      <xdr:nvSpPr>
        <xdr:cNvPr id="406" name="普通建設事業費 （ うち新規整備　）平均値テキスト"/>
        <xdr:cNvSpPr txBox="1"/>
      </xdr:nvSpPr>
      <xdr:spPr>
        <a:xfrm>
          <a:off x="10528300" y="13388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133390</xdr:rowOff>
    </xdr:from>
    <xdr:to>
      <xdr:col>50</xdr:col>
      <xdr:colOff>114300</xdr:colOff>
      <xdr:row>78</xdr:row>
      <xdr:rowOff>35230</xdr:rowOff>
    </xdr:to>
    <xdr:cxnSp macro="">
      <xdr:nvCxnSpPr>
        <xdr:cNvPr id="408" name="直線コネクタ 407"/>
        <xdr:cNvCxnSpPr/>
      </xdr:nvCxnSpPr>
      <xdr:spPr>
        <a:xfrm>
          <a:off x="8750300" y="12992140"/>
          <a:ext cx="889000" cy="41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152419</xdr:rowOff>
    </xdr:from>
    <xdr:ext cx="534377" cy="259045"/>
    <xdr:sp macro="" textlink="">
      <xdr:nvSpPr>
        <xdr:cNvPr id="410" name="テキスト ボックス 409"/>
        <xdr:cNvSpPr txBox="1"/>
      </xdr:nvSpPr>
      <xdr:spPr>
        <a:xfrm>
          <a:off x="9372111" y="135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133390</xdr:rowOff>
    </xdr:from>
    <xdr:to>
      <xdr:col>45</xdr:col>
      <xdr:colOff>177800</xdr:colOff>
      <xdr:row>77</xdr:row>
      <xdr:rowOff>46713</xdr:rowOff>
    </xdr:to>
    <xdr:cxnSp macro="">
      <xdr:nvCxnSpPr>
        <xdr:cNvPr id="411" name="直線コネクタ 410"/>
        <xdr:cNvCxnSpPr/>
      </xdr:nvCxnSpPr>
      <xdr:spPr>
        <a:xfrm flipV="1">
          <a:off x="7861300" y="12992140"/>
          <a:ext cx="889000" cy="2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41419</xdr:rowOff>
    </xdr:from>
    <xdr:ext cx="534377" cy="259045"/>
    <xdr:sp macro="" textlink="">
      <xdr:nvSpPr>
        <xdr:cNvPr id="413" name="テキスト ボックス 412"/>
        <xdr:cNvSpPr txBox="1"/>
      </xdr:nvSpPr>
      <xdr:spPr>
        <a:xfrm>
          <a:off x="8483111" y="1341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6406</xdr:rowOff>
    </xdr:from>
    <xdr:to>
      <xdr:col>41</xdr:col>
      <xdr:colOff>101600</xdr:colOff>
      <xdr:row>78</xdr:row>
      <xdr:rowOff>108006</xdr:rowOff>
    </xdr:to>
    <xdr:sp macro="" textlink="">
      <xdr:nvSpPr>
        <xdr:cNvPr id="414" name="フローチャート: 判断 413"/>
        <xdr:cNvSpPr/>
      </xdr:nvSpPr>
      <xdr:spPr>
        <a:xfrm>
          <a:off x="7810500" y="133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99133</xdr:rowOff>
    </xdr:from>
    <xdr:ext cx="534377" cy="259045"/>
    <xdr:sp macro="" textlink="">
      <xdr:nvSpPr>
        <xdr:cNvPr id="415" name="テキスト ボックス 414"/>
        <xdr:cNvSpPr txBox="1"/>
      </xdr:nvSpPr>
      <xdr:spPr>
        <a:xfrm>
          <a:off x="7594111" y="1347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66078</xdr:rowOff>
    </xdr:from>
    <xdr:to>
      <xdr:col>55</xdr:col>
      <xdr:colOff>50800</xdr:colOff>
      <xdr:row>76</xdr:row>
      <xdr:rowOff>167678</xdr:rowOff>
    </xdr:to>
    <xdr:sp macro="" textlink="">
      <xdr:nvSpPr>
        <xdr:cNvPr id="421" name="楕円 420"/>
        <xdr:cNvSpPr/>
      </xdr:nvSpPr>
      <xdr:spPr>
        <a:xfrm>
          <a:off x="10426700" y="130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88955</xdr:rowOff>
    </xdr:from>
    <xdr:ext cx="534377" cy="259045"/>
    <xdr:sp macro="" textlink="">
      <xdr:nvSpPr>
        <xdr:cNvPr id="422" name="普通建設事業費 （ うち新規整備　）該当値テキスト"/>
        <xdr:cNvSpPr txBox="1"/>
      </xdr:nvSpPr>
      <xdr:spPr>
        <a:xfrm>
          <a:off x="10528300" y="129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155880</xdr:rowOff>
    </xdr:from>
    <xdr:to>
      <xdr:col>50</xdr:col>
      <xdr:colOff>165100</xdr:colOff>
      <xdr:row>78</xdr:row>
      <xdr:rowOff>86030</xdr:rowOff>
    </xdr:to>
    <xdr:sp macro="" textlink="">
      <xdr:nvSpPr>
        <xdr:cNvPr id="423" name="楕円 422"/>
        <xdr:cNvSpPr/>
      </xdr:nvSpPr>
      <xdr:spPr>
        <a:xfrm>
          <a:off x="9588500" y="133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102557</xdr:rowOff>
    </xdr:from>
    <xdr:ext cx="534377" cy="259045"/>
    <xdr:sp macro="" textlink="">
      <xdr:nvSpPr>
        <xdr:cNvPr id="424" name="テキスト ボックス 423"/>
        <xdr:cNvSpPr txBox="1"/>
      </xdr:nvSpPr>
      <xdr:spPr>
        <a:xfrm>
          <a:off x="9372111" y="131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82590</xdr:rowOff>
    </xdr:from>
    <xdr:to>
      <xdr:col>46</xdr:col>
      <xdr:colOff>38100</xdr:colOff>
      <xdr:row>76</xdr:row>
      <xdr:rowOff>12740</xdr:rowOff>
    </xdr:to>
    <xdr:sp macro="" textlink="">
      <xdr:nvSpPr>
        <xdr:cNvPr id="425" name="楕円 424"/>
        <xdr:cNvSpPr/>
      </xdr:nvSpPr>
      <xdr:spPr>
        <a:xfrm>
          <a:off x="8699500" y="129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29267</xdr:rowOff>
    </xdr:from>
    <xdr:ext cx="534377" cy="259045"/>
    <xdr:sp macro="" textlink="">
      <xdr:nvSpPr>
        <xdr:cNvPr id="426" name="テキスト ボックス 425"/>
        <xdr:cNvSpPr txBox="1"/>
      </xdr:nvSpPr>
      <xdr:spPr>
        <a:xfrm>
          <a:off x="8483111" y="1271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167363</xdr:rowOff>
    </xdr:from>
    <xdr:to>
      <xdr:col>41</xdr:col>
      <xdr:colOff>101600</xdr:colOff>
      <xdr:row>77</xdr:row>
      <xdr:rowOff>97513</xdr:rowOff>
    </xdr:to>
    <xdr:sp macro="" textlink="">
      <xdr:nvSpPr>
        <xdr:cNvPr id="427" name="楕円 426"/>
        <xdr:cNvSpPr/>
      </xdr:nvSpPr>
      <xdr:spPr>
        <a:xfrm>
          <a:off x="7810500" y="131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114040</xdr:rowOff>
    </xdr:from>
    <xdr:ext cx="534377" cy="259045"/>
    <xdr:sp macro="" textlink="">
      <xdr:nvSpPr>
        <xdr:cNvPr id="428" name="テキスト ボックス 427"/>
        <xdr:cNvSpPr txBox="1"/>
      </xdr:nvSpPr>
      <xdr:spPr>
        <a:xfrm>
          <a:off x="7594111" y="1297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31131</xdr:rowOff>
    </xdr:from>
    <xdr:to>
      <xdr:col>54</xdr:col>
      <xdr:colOff>189865</xdr:colOff>
      <xdr:row>97</xdr:row>
      <xdr:rowOff>118263</xdr:rowOff>
    </xdr:to>
    <xdr:cxnSp macro="">
      <xdr:nvCxnSpPr>
        <xdr:cNvPr id="448" name="直線コネクタ 447"/>
        <xdr:cNvCxnSpPr/>
      </xdr:nvCxnSpPr>
      <xdr:spPr>
        <a:xfrm flipV="1">
          <a:off x="10475595" y="15633081"/>
          <a:ext cx="1270" cy="1115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122090</xdr:rowOff>
    </xdr:from>
    <xdr:ext cx="534377" cy="259045"/>
    <xdr:sp macro="" textlink="">
      <xdr:nvSpPr>
        <xdr:cNvPr id="449" name="普通建設事業費 （ うち更新整備　）最小値テキスト"/>
        <xdr:cNvSpPr txBox="1"/>
      </xdr:nvSpPr>
      <xdr:spPr>
        <a:xfrm>
          <a:off x="10528300" y="1675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118263</xdr:rowOff>
    </xdr:from>
    <xdr:to>
      <xdr:col>55</xdr:col>
      <xdr:colOff>88900</xdr:colOff>
      <xdr:row>97</xdr:row>
      <xdr:rowOff>118263</xdr:rowOff>
    </xdr:to>
    <xdr:cxnSp macro="">
      <xdr:nvCxnSpPr>
        <xdr:cNvPr id="450" name="直線コネクタ 449"/>
        <xdr:cNvCxnSpPr/>
      </xdr:nvCxnSpPr>
      <xdr:spPr>
        <a:xfrm>
          <a:off x="10388600" y="1674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149258</xdr:rowOff>
    </xdr:from>
    <xdr:ext cx="599010" cy="259045"/>
    <xdr:sp macro="" textlink="">
      <xdr:nvSpPr>
        <xdr:cNvPr id="451" name="普通建設事業費 （ うち更新整備　）最大値テキスト"/>
        <xdr:cNvSpPr txBox="1"/>
      </xdr:nvSpPr>
      <xdr:spPr>
        <a:xfrm>
          <a:off x="10528300" y="154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31131</xdr:rowOff>
    </xdr:from>
    <xdr:to>
      <xdr:col>55</xdr:col>
      <xdr:colOff>88900</xdr:colOff>
      <xdr:row>91</xdr:row>
      <xdr:rowOff>31131</xdr:rowOff>
    </xdr:to>
    <xdr:cxnSp macro="">
      <xdr:nvCxnSpPr>
        <xdr:cNvPr id="452" name="直線コネクタ 451"/>
        <xdr:cNvCxnSpPr/>
      </xdr:nvCxnSpPr>
      <xdr:spPr>
        <a:xfrm>
          <a:off x="10388600" y="1563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64131</xdr:rowOff>
    </xdr:from>
    <xdr:to>
      <xdr:col>55</xdr:col>
      <xdr:colOff>0</xdr:colOff>
      <xdr:row>96</xdr:row>
      <xdr:rowOff>115337</xdr:rowOff>
    </xdr:to>
    <xdr:cxnSp macro="">
      <xdr:nvCxnSpPr>
        <xdr:cNvPr id="453" name="直線コネクタ 452"/>
        <xdr:cNvCxnSpPr/>
      </xdr:nvCxnSpPr>
      <xdr:spPr>
        <a:xfrm>
          <a:off x="9639300" y="16523331"/>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79384</xdr:rowOff>
    </xdr:from>
    <xdr:ext cx="534377" cy="259045"/>
    <xdr:sp macro="" textlink="">
      <xdr:nvSpPr>
        <xdr:cNvPr id="454" name="普通建設事業費 （ うち更新整備　）平均値テキスト"/>
        <xdr:cNvSpPr txBox="1"/>
      </xdr:nvSpPr>
      <xdr:spPr>
        <a:xfrm>
          <a:off x="10528300" y="16367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56507</xdr:rowOff>
    </xdr:from>
    <xdr:to>
      <xdr:col>55</xdr:col>
      <xdr:colOff>50800</xdr:colOff>
      <xdr:row>96</xdr:row>
      <xdr:rowOff>158107</xdr:rowOff>
    </xdr:to>
    <xdr:sp macro="" textlink="">
      <xdr:nvSpPr>
        <xdr:cNvPr id="455" name="フローチャート: 判断 454"/>
        <xdr:cNvSpPr/>
      </xdr:nvSpPr>
      <xdr:spPr>
        <a:xfrm>
          <a:off x="104267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64131</xdr:rowOff>
    </xdr:from>
    <xdr:to>
      <xdr:col>50</xdr:col>
      <xdr:colOff>114300</xdr:colOff>
      <xdr:row>98</xdr:row>
      <xdr:rowOff>843</xdr:rowOff>
    </xdr:to>
    <xdr:cxnSp macro="">
      <xdr:nvCxnSpPr>
        <xdr:cNvPr id="456" name="直線コネクタ 455"/>
        <xdr:cNvCxnSpPr/>
      </xdr:nvCxnSpPr>
      <xdr:spPr>
        <a:xfrm flipV="1">
          <a:off x="8750300" y="16523331"/>
          <a:ext cx="889000" cy="27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60331</xdr:rowOff>
    </xdr:from>
    <xdr:to>
      <xdr:col>50</xdr:col>
      <xdr:colOff>165100</xdr:colOff>
      <xdr:row>96</xdr:row>
      <xdr:rowOff>161931</xdr:rowOff>
    </xdr:to>
    <xdr:sp macro="" textlink="">
      <xdr:nvSpPr>
        <xdr:cNvPr id="457" name="フローチャート: 判断 456"/>
        <xdr:cNvSpPr/>
      </xdr:nvSpPr>
      <xdr:spPr>
        <a:xfrm>
          <a:off x="9588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153058</xdr:rowOff>
    </xdr:from>
    <xdr:ext cx="534377" cy="259045"/>
    <xdr:sp macro="" textlink="">
      <xdr:nvSpPr>
        <xdr:cNvPr id="458" name="テキスト ボックス 457"/>
        <xdr:cNvSpPr txBox="1"/>
      </xdr:nvSpPr>
      <xdr:spPr>
        <a:xfrm>
          <a:off x="9372111" y="166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157142</xdr:rowOff>
    </xdr:from>
    <xdr:to>
      <xdr:col>45</xdr:col>
      <xdr:colOff>177800</xdr:colOff>
      <xdr:row>98</xdr:row>
      <xdr:rowOff>843</xdr:rowOff>
    </xdr:to>
    <xdr:cxnSp macro="">
      <xdr:nvCxnSpPr>
        <xdr:cNvPr id="459" name="直線コネクタ 458"/>
        <xdr:cNvCxnSpPr/>
      </xdr:nvCxnSpPr>
      <xdr:spPr>
        <a:xfrm>
          <a:off x="7861300" y="16616342"/>
          <a:ext cx="889000" cy="1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157480</xdr:rowOff>
    </xdr:from>
    <xdr:to>
      <xdr:col>46</xdr:col>
      <xdr:colOff>38100</xdr:colOff>
      <xdr:row>97</xdr:row>
      <xdr:rowOff>87630</xdr:rowOff>
    </xdr:to>
    <xdr:sp macro="" textlink="">
      <xdr:nvSpPr>
        <xdr:cNvPr id="460" name="フローチャート: 判断 459"/>
        <xdr:cNvSpPr/>
      </xdr:nvSpPr>
      <xdr:spPr>
        <a:xfrm>
          <a:off x="8699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104157</xdr:rowOff>
    </xdr:from>
    <xdr:ext cx="534377" cy="259045"/>
    <xdr:sp macro="" textlink="">
      <xdr:nvSpPr>
        <xdr:cNvPr id="461" name="テキスト ボックス 460"/>
        <xdr:cNvSpPr txBox="1"/>
      </xdr:nvSpPr>
      <xdr:spPr>
        <a:xfrm>
          <a:off x="8483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143427</xdr:rowOff>
    </xdr:from>
    <xdr:to>
      <xdr:col>41</xdr:col>
      <xdr:colOff>101600</xdr:colOff>
      <xdr:row>97</xdr:row>
      <xdr:rowOff>73577</xdr:rowOff>
    </xdr:to>
    <xdr:sp macro="" textlink="">
      <xdr:nvSpPr>
        <xdr:cNvPr id="462" name="フローチャート: 判断 461"/>
        <xdr:cNvSpPr/>
      </xdr:nvSpPr>
      <xdr:spPr>
        <a:xfrm>
          <a:off x="7810500" y="1660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64704</xdr:rowOff>
    </xdr:from>
    <xdr:ext cx="534377" cy="259045"/>
    <xdr:sp macro="" textlink="">
      <xdr:nvSpPr>
        <xdr:cNvPr id="463" name="テキスト ボックス 462"/>
        <xdr:cNvSpPr txBox="1"/>
      </xdr:nvSpPr>
      <xdr:spPr>
        <a:xfrm>
          <a:off x="7594111" y="1669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64537</xdr:rowOff>
    </xdr:from>
    <xdr:to>
      <xdr:col>55</xdr:col>
      <xdr:colOff>50800</xdr:colOff>
      <xdr:row>96</xdr:row>
      <xdr:rowOff>166137</xdr:rowOff>
    </xdr:to>
    <xdr:sp macro="" textlink="">
      <xdr:nvSpPr>
        <xdr:cNvPr id="469" name="楕円 468"/>
        <xdr:cNvSpPr/>
      </xdr:nvSpPr>
      <xdr:spPr>
        <a:xfrm>
          <a:off x="10426700" y="165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42964</xdr:rowOff>
    </xdr:from>
    <xdr:ext cx="534377" cy="259045"/>
    <xdr:sp macro="" textlink="">
      <xdr:nvSpPr>
        <xdr:cNvPr id="470" name="普通建設事業費 （ うち更新整備　）該当値テキスト"/>
        <xdr:cNvSpPr txBox="1"/>
      </xdr:nvSpPr>
      <xdr:spPr>
        <a:xfrm>
          <a:off x="10528300" y="16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13331</xdr:rowOff>
    </xdr:from>
    <xdr:to>
      <xdr:col>50</xdr:col>
      <xdr:colOff>165100</xdr:colOff>
      <xdr:row>96</xdr:row>
      <xdr:rowOff>114931</xdr:rowOff>
    </xdr:to>
    <xdr:sp macro="" textlink="">
      <xdr:nvSpPr>
        <xdr:cNvPr id="471" name="楕円 470"/>
        <xdr:cNvSpPr/>
      </xdr:nvSpPr>
      <xdr:spPr>
        <a:xfrm>
          <a:off x="9588500" y="1647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131458</xdr:rowOff>
    </xdr:from>
    <xdr:ext cx="534377" cy="259045"/>
    <xdr:sp macro="" textlink="">
      <xdr:nvSpPr>
        <xdr:cNvPr id="472" name="テキスト ボックス 471"/>
        <xdr:cNvSpPr txBox="1"/>
      </xdr:nvSpPr>
      <xdr:spPr>
        <a:xfrm>
          <a:off x="9372111" y="1624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121493</xdr:rowOff>
    </xdr:from>
    <xdr:to>
      <xdr:col>46</xdr:col>
      <xdr:colOff>38100</xdr:colOff>
      <xdr:row>98</xdr:row>
      <xdr:rowOff>51643</xdr:rowOff>
    </xdr:to>
    <xdr:sp macro="" textlink="">
      <xdr:nvSpPr>
        <xdr:cNvPr id="473" name="楕円 472"/>
        <xdr:cNvSpPr/>
      </xdr:nvSpPr>
      <xdr:spPr>
        <a:xfrm>
          <a:off x="8699500" y="167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42770</xdr:rowOff>
    </xdr:from>
    <xdr:ext cx="469744" cy="259045"/>
    <xdr:sp macro="" textlink="">
      <xdr:nvSpPr>
        <xdr:cNvPr id="474" name="テキスト ボックス 473"/>
        <xdr:cNvSpPr txBox="1"/>
      </xdr:nvSpPr>
      <xdr:spPr>
        <a:xfrm>
          <a:off x="8515428" y="168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106342</xdr:rowOff>
    </xdr:from>
    <xdr:to>
      <xdr:col>41</xdr:col>
      <xdr:colOff>101600</xdr:colOff>
      <xdr:row>97</xdr:row>
      <xdr:rowOff>36492</xdr:rowOff>
    </xdr:to>
    <xdr:sp macro="" textlink="">
      <xdr:nvSpPr>
        <xdr:cNvPr id="475" name="楕円 474"/>
        <xdr:cNvSpPr/>
      </xdr:nvSpPr>
      <xdr:spPr>
        <a:xfrm>
          <a:off x="7810500" y="1656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53019</xdr:rowOff>
    </xdr:from>
    <xdr:ext cx="534377" cy="259045"/>
    <xdr:sp macro="" textlink="">
      <xdr:nvSpPr>
        <xdr:cNvPr id="476" name="テキスト ボックス 475"/>
        <xdr:cNvSpPr txBox="1"/>
      </xdr:nvSpPr>
      <xdr:spPr>
        <a:xfrm>
          <a:off x="7594111" y="1634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0" name="テキスト ボックス 48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0" name="直線コネクタ 499"/>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1"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3"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4" name="直線コネクタ 503"/>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10999</xdr:rowOff>
    </xdr:from>
    <xdr:to>
      <xdr:col>85</xdr:col>
      <xdr:colOff>127000</xdr:colOff>
      <xdr:row>38</xdr:row>
      <xdr:rowOff>156235</xdr:rowOff>
    </xdr:to>
    <xdr:cxnSp macro="">
      <xdr:nvCxnSpPr>
        <xdr:cNvPr id="505" name="直線コネクタ 504"/>
        <xdr:cNvCxnSpPr/>
      </xdr:nvCxnSpPr>
      <xdr:spPr>
        <a:xfrm flipV="1">
          <a:off x="15481300" y="6526099"/>
          <a:ext cx="838200" cy="1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92778</xdr:rowOff>
    </xdr:from>
    <xdr:ext cx="469744" cy="259045"/>
    <xdr:sp macro="" textlink="">
      <xdr:nvSpPr>
        <xdr:cNvPr id="506" name="災害復旧事業費平均値テキスト"/>
        <xdr:cNvSpPr txBox="1"/>
      </xdr:nvSpPr>
      <xdr:spPr>
        <a:xfrm>
          <a:off x="16370300" y="6607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07" name="フローチャート: 判断 506"/>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156235</xdr:rowOff>
    </xdr:from>
    <xdr:to>
      <xdr:col>81</xdr:col>
      <xdr:colOff>50800</xdr:colOff>
      <xdr:row>38</xdr:row>
      <xdr:rowOff>168028</xdr:rowOff>
    </xdr:to>
    <xdr:cxnSp macro="">
      <xdr:nvCxnSpPr>
        <xdr:cNvPr id="508" name="直線コネクタ 507"/>
        <xdr:cNvCxnSpPr/>
      </xdr:nvCxnSpPr>
      <xdr:spPr>
        <a:xfrm flipV="1">
          <a:off x="14592300" y="6671335"/>
          <a:ext cx="889000"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09" name="フローチャート: 判断 508"/>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28071</xdr:rowOff>
    </xdr:from>
    <xdr:ext cx="469744" cy="259045"/>
    <xdr:sp macro="" textlink="">
      <xdr:nvSpPr>
        <xdr:cNvPr id="510" name="テキスト ボックス 509"/>
        <xdr:cNvSpPr txBox="1"/>
      </xdr:nvSpPr>
      <xdr:spPr>
        <a:xfrm>
          <a:off x="15246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166751</xdr:rowOff>
    </xdr:from>
    <xdr:to>
      <xdr:col>76</xdr:col>
      <xdr:colOff>114300</xdr:colOff>
      <xdr:row>38</xdr:row>
      <xdr:rowOff>168028</xdr:rowOff>
    </xdr:to>
    <xdr:cxnSp macro="">
      <xdr:nvCxnSpPr>
        <xdr:cNvPr id="511" name="直線コネクタ 510"/>
        <xdr:cNvCxnSpPr/>
      </xdr:nvCxnSpPr>
      <xdr:spPr>
        <a:xfrm>
          <a:off x="13703300" y="6681851"/>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2" name="フローチャート: 判断 511"/>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46607</xdr:rowOff>
    </xdr:from>
    <xdr:ext cx="469744" cy="259045"/>
    <xdr:sp macro="" textlink="">
      <xdr:nvSpPr>
        <xdr:cNvPr id="513" name="テキスト ボックス 512"/>
        <xdr:cNvSpPr txBox="1"/>
      </xdr:nvSpPr>
      <xdr:spPr>
        <a:xfrm>
          <a:off x="14357428" y="63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44869</xdr:rowOff>
    </xdr:from>
    <xdr:to>
      <xdr:col>71</xdr:col>
      <xdr:colOff>177800</xdr:colOff>
      <xdr:row>38</xdr:row>
      <xdr:rowOff>166751</xdr:rowOff>
    </xdr:to>
    <xdr:cxnSp macro="">
      <xdr:nvCxnSpPr>
        <xdr:cNvPr id="514" name="直線コネクタ 513"/>
        <xdr:cNvCxnSpPr/>
      </xdr:nvCxnSpPr>
      <xdr:spPr>
        <a:xfrm>
          <a:off x="12814300" y="6559969"/>
          <a:ext cx="889000" cy="1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128543</xdr:rowOff>
    </xdr:from>
    <xdr:to>
      <xdr:col>72</xdr:col>
      <xdr:colOff>38100</xdr:colOff>
      <xdr:row>39</xdr:row>
      <xdr:rowOff>58693</xdr:rowOff>
    </xdr:to>
    <xdr:sp macro="" textlink="">
      <xdr:nvSpPr>
        <xdr:cNvPr id="515" name="フローチャート: 判断 514"/>
        <xdr:cNvSpPr/>
      </xdr:nvSpPr>
      <xdr:spPr>
        <a:xfrm>
          <a:off x="13652500" y="66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49820</xdr:rowOff>
    </xdr:from>
    <xdr:ext cx="469744" cy="259045"/>
    <xdr:sp macro="" textlink="">
      <xdr:nvSpPr>
        <xdr:cNvPr id="516" name="テキスト ボックス 515"/>
        <xdr:cNvSpPr txBox="1"/>
      </xdr:nvSpPr>
      <xdr:spPr>
        <a:xfrm>
          <a:off x="13468428" y="67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119056</xdr:rowOff>
    </xdr:from>
    <xdr:to>
      <xdr:col>67</xdr:col>
      <xdr:colOff>101600</xdr:colOff>
      <xdr:row>39</xdr:row>
      <xdr:rowOff>49206</xdr:rowOff>
    </xdr:to>
    <xdr:sp macro="" textlink="">
      <xdr:nvSpPr>
        <xdr:cNvPr id="517" name="フローチャート: 判断 516"/>
        <xdr:cNvSpPr/>
      </xdr:nvSpPr>
      <xdr:spPr>
        <a:xfrm>
          <a:off x="12763500" y="66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40333</xdr:rowOff>
    </xdr:from>
    <xdr:ext cx="469744" cy="259045"/>
    <xdr:sp macro="" textlink="">
      <xdr:nvSpPr>
        <xdr:cNvPr id="518" name="テキスト ボックス 517"/>
        <xdr:cNvSpPr txBox="1"/>
      </xdr:nvSpPr>
      <xdr:spPr>
        <a:xfrm>
          <a:off x="12579428" y="672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131648</xdr:rowOff>
    </xdr:from>
    <xdr:to>
      <xdr:col>85</xdr:col>
      <xdr:colOff>177800</xdr:colOff>
      <xdr:row>38</xdr:row>
      <xdr:rowOff>61798</xdr:rowOff>
    </xdr:to>
    <xdr:sp macro="" textlink="">
      <xdr:nvSpPr>
        <xdr:cNvPr id="524" name="楕円 523"/>
        <xdr:cNvSpPr/>
      </xdr:nvSpPr>
      <xdr:spPr>
        <a:xfrm>
          <a:off x="16268700" y="64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154525</xdr:rowOff>
    </xdr:from>
    <xdr:ext cx="534377" cy="259045"/>
    <xdr:sp macro="" textlink="">
      <xdr:nvSpPr>
        <xdr:cNvPr id="525" name="災害復旧事業費該当値テキスト"/>
        <xdr:cNvSpPr txBox="1"/>
      </xdr:nvSpPr>
      <xdr:spPr>
        <a:xfrm>
          <a:off x="16370300" y="632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105435</xdr:rowOff>
    </xdr:from>
    <xdr:to>
      <xdr:col>81</xdr:col>
      <xdr:colOff>101600</xdr:colOff>
      <xdr:row>39</xdr:row>
      <xdr:rowOff>35585</xdr:rowOff>
    </xdr:to>
    <xdr:sp macro="" textlink="">
      <xdr:nvSpPr>
        <xdr:cNvPr id="526" name="楕円 525"/>
        <xdr:cNvSpPr/>
      </xdr:nvSpPr>
      <xdr:spPr>
        <a:xfrm>
          <a:off x="15430500" y="66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26712</xdr:rowOff>
    </xdr:from>
    <xdr:ext cx="469744" cy="259045"/>
    <xdr:sp macro="" textlink="">
      <xdr:nvSpPr>
        <xdr:cNvPr id="527" name="テキスト ボックス 526"/>
        <xdr:cNvSpPr txBox="1"/>
      </xdr:nvSpPr>
      <xdr:spPr>
        <a:xfrm>
          <a:off x="15246428" y="67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117228</xdr:rowOff>
    </xdr:from>
    <xdr:to>
      <xdr:col>76</xdr:col>
      <xdr:colOff>165100</xdr:colOff>
      <xdr:row>39</xdr:row>
      <xdr:rowOff>47378</xdr:rowOff>
    </xdr:to>
    <xdr:sp macro="" textlink="">
      <xdr:nvSpPr>
        <xdr:cNvPr id="528" name="楕円 527"/>
        <xdr:cNvSpPr/>
      </xdr:nvSpPr>
      <xdr:spPr>
        <a:xfrm>
          <a:off x="14541500" y="663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38505</xdr:rowOff>
    </xdr:from>
    <xdr:ext cx="469744" cy="259045"/>
    <xdr:sp macro="" textlink="">
      <xdr:nvSpPr>
        <xdr:cNvPr id="529" name="テキスト ボックス 528"/>
        <xdr:cNvSpPr txBox="1"/>
      </xdr:nvSpPr>
      <xdr:spPr>
        <a:xfrm>
          <a:off x="14357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115951</xdr:rowOff>
    </xdr:from>
    <xdr:to>
      <xdr:col>72</xdr:col>
      <xdr:colOff>38100</xdr:colOff>
      <xdr:row>39</xdr:row>
      <xdr:rowOff>46101</xdr:rowOff>
    </xdr:to>
    <xdr:sp macro="" textlink="">
      <xdr:nvSpPr>
        <xdr:cNvPr id="530" name="楕円 529"/>
        <xdr:cNvSpPr/>
      </xdr:nvSpPr>
      <xdr:spPr>
        <a:xfrm>
          <a:off x="13652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62628</xdr:rowOff>
    </xdr:from>
    <xdr:ext cx="469744" cy="259045"/>
    <xdr:sp macro="" textlink="">
      <xdr:nvSpPr>
        <xdr:cNvPr id="531" name="テキスト ボックス 530"/>
        <xdr:cNvSpPr txBox="1"/>
      </xdr:nvSpPr>
      <xdr:spPr>
        <a:xfrm>
          <a:off x="13468428" y="640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165519</xdr:rowOff>
    </xdr:from>
    <xdr:to>
      <xdr:col>67</xdr:col>
      <xdr:colOff>101600</xdr:colOff>
      <xdr:row>38</xdr:row>
      <xdr:rowOff>95669</xdr:rowOff>
    </xdr:to>
    <xdr:sp macro="" textlink="">
      <xdr:nvSpPr>
        <xdr:cNvPr id="532" name="楕円 531"/>
        <xdr:cNvSpPr/>
      </xdr:nvSpPr>
      <xdr:spPr>
        <a:xfrm>
          <a:off x="12763500" y="65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112196</xdr:rowOff>
    </xdr:from>
    <xdr:ext cx="469744" cy="259045"/>
    <xdr:sp macro="" textlink="">
      <xdr:nvSpPr>
        <xdr:cNvPr id="533" name="テキスト ボックス 532"/>
        <xdr:cNvSpPr txBox="1"/>
      </xdr:nvSpPr>
      <xdr:spPr>
        <a:xfrm>
          <a:off x="12579428" y="628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4" name="直線コネクタ 54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5" name="テキスト ボックス 54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6" name="直線コネクタ 54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47" name="テキスト ボックス 546"/>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8" name="直線コネクタ 54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49" name="テキスト ボックス 548"/>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0" name="直線コネクタ 54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1" name="テキスト ボックス 550"/>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2" name="直線コネクタ 55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3" name="テキスト ボックス 552"/>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4" name="直線コネクタ 55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5" name="テキスト ボックス 554"/>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7" name="テキスト ボックス 556"/>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59" name="直線コネクタ 558"/>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0"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2"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3" name="直線コネクタ 562"/>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4" name="直線コネクタ 563"/>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5"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66" name="フローチャート: 判断 565"/>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67" name="直線コネクタ 566"/>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68" name="フローチャート: 判断 567"/>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69" name="テキスト ボックス 568"/>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0" name="直線コネクタ 569"/>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1" name="フローチャート: 判断 570"/>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2" name="テキスト ボックス 571"/>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3" name="直線コネクタ 572"/>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4" name="フローチャート: 判断 573"/>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75" name="テキスト ボックス 57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76" name="フローチャート: 判断 575"/>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77" name="テキスト ボックス 57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3" name="楕円 582"/>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4"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5" name="楕円 584"/>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86" name="テキスト ボックス 585"/>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87" name="楕円 586"/>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8" name="テキスト ボックス 587"/>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89" name="楕円 588"/>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0" name="テキスト ボックス 589"/>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楕円 590"/>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2" name="テキスト ボックス 591"/>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5" name="テキスト ボックス 604"/>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1" name="テキスト ボックス 61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19" name="直線コネクタ 618"/>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0"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1" name="直線コネクタ 620"/>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2"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3" name="直線コネクタ 622"/>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118190</xdr:rowOff>
    </xdr:from>
    <xdr:to>
      <xdr:col>85</xdr:col>
      <xdr:colOff>127000</xdr:colOff>
      <xdr:row>75</xdr:row>
      <xdr:rowOff>148006</xdr:rowOff>
    </xdr:to>
    <xdr:cxnSp macro="">
      <xdr:nvCxnSpPr>
        <xdr:cNvPr id="624" name="直線コネクタ 623"/>
        <xdr:cNvCxnSpPr/>
      </xdr:nvCxnSpPr>
      <xdr:spPr>
        <a:xfrm flipV="1">
          <a:off x="15481300" y="12976940"/>
          <a:ext cx="8382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34855</xdr:rowOff>
    </xdr:from>
    <xdr:ext cx="534377" cy="259045"/>
    <xdr:sp macro="" textlink="">
      <xdr:nvSpPr>
        <xdr:cNvPr id="625" name="公債費平均値テキスト"/>
        <xdr:cNvSpPr txBox="1"/>
      </xdr:nvSpPr>
      <xdr:spPr>
        <a:xfrm>
          <a:off x="16370300" y="13236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26" name="フローチャート: 判断 625"/>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148006</xdr:rowOff>
    </xdr:from>
    <xdr:to>
      <xdr:col>81</xdr:col>
      <xdr:colOff>50800</xdr:colOff>
      <xdr:row>75</xdr:row>
      <xdr:rowOff>161906</xdr:rowOff>
    </xdr:to>
    <xdr:cxnSp macro="">
      <xdr:nvCxnSpPr>
        <xdr:cNvPr id="627" name="直線コネクタ 626"/>
        <xdr:cNvCxnSpPr/>
      </xdr:nvCxnSpPr>
      <xdr:spPr>
        <a:xfrm flipV="1">
          <a:off x="14592300" y="13006756"/>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28" name="フローチャート: 判断 627"/>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155512</xdr:rowOff>
    </xdr:from>
    <xdr:ext cx="534377" cy="259045"/>
    <xdr:sp macro="" textlink="">
      <xdr:nvSpPr>
        <xdr:cNvPr id="629" name="テキスト ボックス 628"/>
        <xdr:cNvSpPr txBox="1"/>
      </xdr:nvSpPr>
      <xdr:spPr>
        <a:xfrm>
          <a:off x="15214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138971</xdr:rowOff>
    </xdr:from>
    <xdr:to>
      <xdr:col>76</xdr:col>
      <xdr:colOff>114300</xdr:colOff>
      <xdr:row>75</xdr:row>
      <xdr:rowOff>161906</xdr:rowOff>
    </xdr:to>
    <xdr:cxnSp macro="">
      <xdr:nvCxnSpPr>
        <xdr:cNvPr id="630" name="直線コネクタ 629"/>
        <xdr:cNvCxnSpPr/>
      </xdr:nvCxnSpPr>
      <xdr:spPr>
        <a:xfrm>
          <a:off x="13703300" y="12997721"/>
          <a:ext cx="8890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1" name="フローチャート: 判断 630"/>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44935</xdr:rowOff>
    </xdr:from>
    <xdr:ext cx="534377" cy="259045"/>
    <xdr:sp macro="" textlink="">
      <xdr:nvSpPr>
        <xdr:cNvPr id="632" name="テキスト ボックス 631"/>
        <xdr:cNvSpPr txBox="1"/>
      </xdr:nvSpPr>
      <xdr:spPr>
        <a:xfrm>
          <a:off x="14325111" y="1341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138971</xdr:rowOff>
    </xdr:from>
    <xdr:to>
      <xdr:col>71</xdr:col>
      <xdr:colOff>177800</xdr:colOff>
      <xdr:row>75</xdr:row>
      <xdr:rowOff>144816</xdr:rowOff>
    </xdr:to>
    <xdr:cxnSp macro="">
      <xdr:nvCxnSpPr>
        <xdr:cNvPr id="633" name="直線コネクタ 632"/>
        <xdr:cNvCxnSpPr/>
      </xdr:nvCxnSpPr>
      <xdr:spPr>
        <a:xfrm flipV="1">
          <a:off x="12814300" y="12997721"/>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99721</xdr:rowOff>
    </xdr:from>
    <xdr:to>
      <xdr:col>72</xdr:col>
      <xdr:colOff>38100</xdr:colOff>
      <xdr:row>77</xdr:row>
      <xdr:rowOff>29871</xdr:rowOff>
    </xdr:to>
    <xdr:sp macro="" textlink="">
      <xdr:nvSpPr>
        <xdr:cNvPr id="634" name="フローチャート: 判断 633"/>
        <xdr:cNvSpPr/>
      </xdr:nvSpPr>
      <xdr:spPr>
        <a:xfrm>
          <a:off x="13652500" y="1312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20998</xdr:rowOff>
    </xdr:from>
    <xdr:ext cx="534377" cy="259045"/>
    <xdr:sp macro="" textlink="">
      <xdr:nvSpPr>
        <xdr:cNvPr id="635" name="テキスト ボックス 634"/>
        <xdr:cNvSpPr txBox="1"/>
      </xdr:nvSpPr>
      <xdr:spPr>
        <a:xfrm>
          <a:off x="13436111" y="1322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81073</xdr:rowOff>
    </xdr:from>
    <xdr:to>
      <xdr:col>67</xdr:col>
      <xdr:colOff>101600</xdr:colOff>
      <xdr:row>77</xdr:row>
      <xdr:rowOff>11223</xdr:rowOff>
    </xdr:to>
    <xdr:sp macro="" textlink="">
      <xdr:nvSpPr>
        <xdr:cNvPr id="636" name="フローチャート: 判断 635"/>
        <xdr:cNvSpPr/>
      </xdr:nvSpPr>
      <xdr:spPr>
        <a:xfrm>
          <a:off x="12763500" y="1311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2350</xdr:rowOff>
    </xdr:from>
    <xdr:ext cx="534377" cy="259045"/>
    <xdr:sp macro="" textlink="">
      <xdr:nvSpPr>
        <xdr:cNvPr id="637" name="テキスト ボックス 636"/>
        <xdr:cNvSpPr txBox="1"/>
      </xdr:nvSpPr>
      <xdr:spPr>
        <a:xfrm>
          <a:off x="12547111" y="132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67390</xdr:rowOff>
    </xdr:from>
    <xdr:to>
      <xdr:col>85</xdr:col>
      <xdr:colOff>177800</xdr:colOff>
      <xdr:row>75</xdr:row>
      <xdr:rowOff>168990</xdr:rowOff>
    </xdr:to>
    <xdr:sp macro="" textlink="">
      <xdr:nvSpPr>
        <xdr:cNvPr id="643" name="楕円 642"/>
        <xdr:cNvSpPr/>
      </xdr:nvSpPr>
      <xdr:spPr>
        <a:xfrm>
          <a:off x="16268700" y="129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90267</xdr:rowOff>
    </xdr:from>
    <xdr:ext cx="534377" cy="259045"/>
    <xdr:sp macro="" textlink="">
      <xdr:nvSpPr>
        <xdr:cNvPr id="644" name="公債費該当値テキスト"/>
        <xdr:cNvSpPr txBox="1"/>
      </xdr:nvSpPr>
      <xdr:spPr>
        <a:xfrm>
          <a:off x="16370300" y="1277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97206</xdr:rowOff>
    </xdr:from>
    <xdr:to>
      <xdr:col>81</xdr:col>
      <xdr:colOff>101600</xdr:colOff>
      <xdr:row>76</xdr:row>
      <xdr:rowOff>27356</xdr:rowOff>
    </xdr:to>
    <xdr:sp macro="" textlink="">
      <xdr:nvSpPr>
        <xdr:cNvPr id="645" name="楕円 644"/>
        <xdr:cNvSpPr/>
      </xdr:nvSpPr>
      <xdr:spPr>
        <a:xfrm>
          <a:off x="15430500" y="129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43883</xdr:rowOff>
    </xdr:from>
    <xdr:ext cx="534377" cy="259045"/>
    <xdr:sp macro="" textlink="">
      <xdr:nvSpPr>
        <xdr:cNvPr id="646" name="テキスト ボックス 645"/>
        <xdr:cNvSpPr txBox="1"/>
      </xdr:nvSpPr>
      <xdr:spPr>
        <a:xfrm>
          <a:off x="15214111" y="127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111107</xdr:rowOff>
    </xdr:from>
    <xdr:to>
      <xdr:col>76</xdr:col>
      <xdr:colOff>165100</xdr:colOff>
      <xdr:row>76</xdr:row>
      <xdr:rowOff>41256</xdr:rowOff>
    </xdr:to>
    <xdr:sp macro="" textlink="">
      <xdr:nvSpPr>
        <xdr:cNvPr id="647" name="楕円 646"/>
        <xdr:cNvSpPr/>
      </xdr:nvSpPr>
      <xdr:spPr>
        <a:xfrm>
          <a:off x="14541500" y="129698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57784</xdr:rowOff>
    </xdr:from>
    <xdr:ext cx="534377" cy="259045"/>
    <xdr:sp macro="" textlink="">
      <xdr:nvSpPr>
        <xdr:cNvPr id="648" name="テキスト ボックス 647"/>
        <xdr:cNvSpPr txBox="1"/>
      </xdr:nvSpPr>
      <xdr:spPr>
        <a:xfrm>
          <a:off x="14325111" y="1274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88171</xdr:rowOff>
    </xdr:from>
    <xdr:to>
      <xdr:col>72</xdr:col>
      <xdr:colOff>38100</xdr:colOff>
      <xdr:row>76</xdr:row>
      <xdr:rowOff>18321</xdr:rowOff>
    </xdr:to>
    <xdr:sp macro="" textlink="">
      <xdr:nvSpPr>
        <xdr:cNvPr id="649" name="楕円 648"/>
        <xdr:cNvSpPr/>
      </xdr:nvSpPr>
      <xdr:spPr>
        <a:xfrm>
          <a:off x="13652500" y="1294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34848</xdr:rowOff>
    </xdr:from>
    <xdr:ext cx="534377" cy="259045"/>
    <xdr:sp macro="" textlink="">
      <xdr:nvSpPr>
        <xdr:cNvPr id="650" name="テキスト ボックス 649"/>
        <xdr:cNvSpPr txBox="1"/>
      </xdr:nvSpPr>
      <xdr:spPr>
        <a:xfrm>
          <a:off x="13436111" y="1272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94016</xdr:rowOff>
    </xdr:from>
    <xdr:to>
      <xdr:col>67</xdr:col>
      <xdr:colOff>101600</xdr:colOff>
      <xdr:row>76</xdr:row>
      <xdr:rowOff>24166</xdr:rowOff>
    </xdr:to>
    <xdr:sp macro="" textlink="">
      <xdr:nvSpPr>
        <xdr:cNvPr id="651" name="楕円 650"/>
        <xdr:cNvSpPr/>
      </xdr:nvSpPr>
      <xdr:spPr>
        <a:xfrm>
          <a:off x="12763500" y="129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40693</xdr:rowOff>
    </xdr:from>
    <xdr:ext cx="534377" cy="259045"/>
    <xdr:sp macro="" textlink="">
      <xdr:nvSpPr>
        <xdr:cNvPr id="652" name="テキスト ボックス 651"/>
        <xdr:cNvSpPr txBox="1"/>
      </xdr:nvSpPr>
      <xdr:spPr>
        <a:xfrm>
          <a:off x="12547111" y="1272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4" name="直線コネクタ 673"/>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5"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76" name="直線コネクタ 675"/>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77"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78" name="直線コネクタ 677"/>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46884</xdr:rowOff>
    </xdr:from>
    <xdr:to>
      <xdr:col>85</xdr:col>
      <xdr:colOff>127000</xdr:colOff>
      <xdr:row>98</xdr:row>
      <xdr:rowOff>71563</xdr:rowOff>
    </xdr:to>
    <xdr:cxnSp macro="">
      <xdr:nvCxnSpPr>
        <xdr:cNvPr id="679" name="直線コネクタ 678"/>
        <xdr:cNvCxnSpPr/>
      </xdr:nvCxnSpPr>
      <xdr:spPr>
        <a:xfrm>
          <a:off x="15481300" y="16848984"/>
          <a:ext cx="8382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32852</xdr:rowOff>
    </xdr:from>
    <xdr:ext cx="534377" cy="259045"/>
    <xdr:sp macro="" textlink="">
      <xdr:nvSpPr>
        <xdr:cNvPr id="680" name="積立金平均値テキスト"/>
        <xdr:cNvSpPr txBox="1"/>
      </xdr:nvSpPr>
      <xdr:spPr>
        <a:xfrm>
          <a:off x="16370300" y="1683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1" name="フローチャート: 判断 680"/>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46884</xdr:rowOff>
    </xdr:from>
    <xdr:to>
      <xdr:col>81</xdr:col>
      <xdr:colOff>50800</xdr:colOff>
      <xdr:row>98</xdr:row>
      <xdr:rowOff>68064</xdr:rowOff>
    </xdr:to>
    <xdr:cxnSp macro="">
      <xdr:nvCxnSpPr>
        <xdr:cNvPr id="682" name="直線コネクタ 681"/>
        <xdr:cNvCxnSpPr/>
      </xdr:nvCxnSpPr>
      <xdr:spPr>
        <a:xfrm flipV="1">
          <a:off x="14592300" y="16848984"/>
          <a:ext cx="889000" cy="2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3" name="フローチャート: 判断 682"/>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142595</xdr:rowOff>
    </xdr:from>
    <xdr:ext cx="534377" cy="259045"/>
    <xdr:sp macro="" textlink="">
      <xdr:nvSpPr>
        <xdr:cNvPr id="684" name="テキスト ボックス 683"/>
        <xdr:cNvSpPr txBox="1"/>
      </xdr:nvSpPr>
      <xdr:spPr>
        <a:xfrm>
          <a:off x="15214111" y="16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65208</xdr:rowOff>
    </xdr:from>
    <xdr:to>
      <xdr:col>76</xdr:col>
      <xdr:colOff>114300</xdr:colOff>
      <xdr:row>98</xdr:row>
      <xdr:rowOff>68064</xdr:rowOff>
    </xdr:to>
    <xdr:cxnSp macro="">
      <xdr:nvCxnSpPr>
        <xdr:cNvPr id="685" name="直線コネクタ 684"/>
        <xdr:cNvCxnSpPr/>
      </xdr:nvCxnSpPr>
      <xdr:spPr>
        <a:xfrm>
          <a:off x="13703300" y="16867308"/>
          <a:ext cx="889000" cy="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86" name="フローチャート: 判断 685"/>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150548</xdr:rowOff>
    </xdr:from>
    <xdr:ext cx="534377" cy="259045"/>
    <xdr:sp macro="" textlink="">
      <xdr:nvSpPr>
        <xdr:cNvPr id="687" name="テキスト ボックス 686"/>
        <xdr:cNvSpPr txBox="1"/>
      </xdr:nvSpPr>
      <xdr:spPr>
        <a:xfrm>
          <a:off x="14325111" y="169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65208</xdr:rowOff>
    </xdr:from>
    <xdr:to>
      <xdr:col>71</xdr:col>
      <xdr:colOff>177800</xdr:colOff>
      <xdr:row>98</xdr:row>
      <xdr:rowOff>66884</xdr:rowOff>
    </xdr:to>
    <xdr:cxnSp macro="">
      <xdr:nvCxnSpPr>
        <xdr:cNvPr id="688" name="直線コネクタ 687"/>
        <xdr:cNvCxnSpPr/>
      </xdr:nvCxnSpPr>
      <xdr:spPr>
        <a:xfrm flipV="1">
          <a:off x="12814300" y="16867308"/>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45422</xdr:rowOff>
    </xdr:from>
    <xdr:to>
      <xdr:col>72</xdr:col>
      <xdr:colOff>38100</xdr:colOff>
      <xdr:row>98</xdr:row>
      <xdr:rowOff>147022</xdr:rowOff>
    </xdr:to>
    <xdr:sp macro="" textlink="">
      <xdr:nvSpPr>
        <xdr:cNvPr id="689" name="フローチャート: 判断 688"/>
        <xdr:cNvSpPr/>
      </xdr:nvSpPr>
      <xdr:spPr>
        <a:xfrm>
          <a:off x="13652500" y="168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138149</xdr:rowOff>
    </xdr:from>
    <xdr:ext cx="534377" cy="259045"/>
    <xdr:sp macro="" textlink="">
      <xdr:nvSpPr>
        <xdr:cNvPr id="690" name="テキスト ボックス 689"/>
        <xdr:cNvSpPr txBox="1"/>
      </xdr:nvSpPr>
      <xdr:spPr>
        <a:xfrm>
          <a:off x="13436111" y="1694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38489</xdr:rowOff>
    </xdr:from>
    <xdr:to>
      <xdr:col>67</xdr:col>
      <xdr:colOff>101600</xdr:colOff>
      <xdr:row>98</xdr:row>
      <xdr:rowOff>140089</xdr:rowOff>
    </xdr:to>
    <xdr:sp macro="" textlink="">
      <xdr:nvSpPr>
        <xdr:cNvPr id="691" name="フローチャート: 判断 690"/>
        <xdr:cNvSpPr/>
      </xdr:nvSpPr>
      <xdr:spPr>
        <a:xfrm>
          <a:off x="12763500" y="168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131216</xdr:rowOff>
    </xdr:from>
    <xdr:ext cx="534377" cy="259045"/>
    <xdr:sp macro="" textlink="">
      <xdr:nvSpPr>
        <xdr:cNvPr id="692" name="テキスト ボックス 691"/>
        <xdr:cNvSpPr txBox="1"/>
      </xdr:nvSpPr>
      <xdr:spPr>
        <a:xfrm>
          <a:off x="12547111" y="169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20763</xdr:rowOff>
    </xdr:from>
    <xdr:to>
      <xdr:col>85</xdr:col>
      <xdr:colOff>177800</xdr:colOff>
      <xdr:row>98</xdr:row>
      <xdr:rowOff>122363</xdr:rowOff>
    </xdr:to>
    <xdr:sp macro="" textlink="">
      <xdr:nvSpPr>
        <xdr:cNvPr id="698" name="楕円 697"/>
        <xdr:cNvSpPr/>
      </xdr:nvSpPr>
      <xdr:spPr>
        <a:xfrm>
          <a:off x="16268700" y="168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151590</xdr:rowOff>
    </xdr:from>
    <xdr:ext cx="534377" cy="259045"/>
    <xdr:sp macro="" textlink="">
      <xdr:nvSpPr>
        <xdr:cNvPr id="699" name="積立金該当値テキスト"/>
        <xdr:cNvSpPr txBox="1"/>
      </xdr:nvSpPr>
      <xdr:spPr>
        <a:xfrm>
          <a:off x="16370300" y="1661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167534</xdr:rowOff>
    </xdr:from>
    <xdr:to>
      <xdr:col>81</xdr:col>
      <xdr:colOff>101600</xdr:colOff>
      <xdr:row>98</xdr:row>
      <xdr:rowOff>97684</xdr:rowOff>
    </xdr:to>
    <xdr:sp macro="" textlink="">
      <xdr:nvSpPr>
        <xdr:cNvPr id="700" name="楕円 699"/>
        <xdr:cNvSpPr/>
      </xdr:nvSpPr>
      <xdr:spPr>
        <a:xfrm>
          <a:off x="15430500" y="167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114211</xdr:rowOff>
    </xdr:from>
    <xdr:ext cx="534377" cy="259045"/>
    <xdr:sp macro="" textlink="">
      <xdr:nvSpPr>
        <xdr:cNvPr id="701" name="テキスト ボックス 700"/>
        <xdr:cNvSpPr txBox="1"/>
      </xdr:nvSpPr>
      <xdr:spPr>
        <a:xfrm>
          <a:off x="15214111" y="165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17264</xdr:rowOff>
    </xdr:from>
    <xdr:to>
      <xdr:col>76</xdr:col>
      <xdr:colOff>165100</xdr:colOff>
      <xdr:row>98</xdr:row>
      <xdr:rowOff>118864</xdr:rowOff>
    </xdr:to>
    <xdr:sp macro="" textlink="">
      <xdr:nvSpPr>
        <xdr:cNvPr id="702" name="楕円 701"/>
        <xdr:cNvSpPr/>
      </xdr:nvSpPr>
      <xdr:spPr>
        <a:xfrm>
          <a:off x="14541500" y="1681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135391</xdr:rowOff>
    </xdr:from>
    <xdr:ext cx="534377" cy="259045"/>
    <xdr:sp macro="" textlink="">
      <xdr:nvSpPr>
        <xdr:cNvPr id="703" name="テキスト ボックス 702"/>
        <xdr:cNvSpPr txBox="1"/>
      </xdr:nvSpPr>
      <xdr:spPr>
        <a:xfrm>
          <a:off x="14325111" y="1659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14408</xdr:rowOff>
    </xdr:from>
    <xdr:to>
      <xdr:col>72</xdr:col>
      <xdr:colOff>38100</xdr:colOff>
      <xdr:row>98</xdr:row>
      <xdr:rowOff>116008</xdr:rowOff>
    </xdr:to>
    <xdr:sp macro="" textlink="">
      <xdr:nvSpPr>
        <xdr:cNvPr id="704" name="楕円 703"/>
        <xdr:cNvSpPr/>
      </xdr:nvSpPr>
      <xdr:spPr>
        <a:xfrm>
          <a:off x="13652500" y="168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132535</xdr:rowOff>
    </xdr:from>
    <xdr:ext cx="534377" cy="259045"/>
    <xdr:sp macro="" textlink="">
      <xdr:nvSpPr>
        <xdr:cNvPr id="705" name="テキスト ボックス 704"/>
        <xdr:cNvSpPr txBox="1"/>
      </xdr:nvSpPr>
      <xdr:spPr>
        <a:xfrm>
          <a:off x="13436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16084</xdr:rowOff>
    </xdr:from>
    <xdr:to>
      <xdr:col>67</xdr:col>
      <xdr:colOff>101600</xdr:colOff>
      <xdr:row>98</xdr:row>
      <xdr:rowOff>117684</xdr:rowOff>
    </xdr:to>
    <xdr:sp macro="" textlink="">
      <xdr:nvSpPr>
        <xdr:cNvPr id="706" name="楕円 705"/>
        <xdr:cNvSpPr/>
      </xdr:nvSpPr>
      <xdr:spPr>
        <a:xfrm>
          <a:off x="12763500" y="1681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134211</xdr:rowOff>
    </xdr:from>
    <xdr:ext cx="534377" cy="259045"/>
    <xdr:sp macro="" textlink="">
      <xdr:nvSpPr>
        <xdr:cNvPr id="707" name="テキスト ボックス 706"/>
        <xdr:cNvSpPr txBox="1"/>
      </xdr:nvSpPr>
      <xdr:spPr>
        <a:xfrm>
          <a:off x="12547111" y="1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1" name="直線コネクタ 730"/>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4"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5" name="直線コネクタ 734"/>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97828</xdr:rowOff>
    </xdr:from>
    <xdr:to>
      <xdr:col>116</xdr:col>
      <xdr:colOff>63500</xdr:colOff>
      <xdr:row>37</xdr:row>
      <xdr:rowOff>108382</xdr:rowOff>
    </xdr:to>
    <xdr:cxnSp macro="">
      <xdr:nvCxnSpPr>
        <xdr:cNvPr id="736" name="直線コネクタ 735"/>
        <xdr:cNvCxnSpPr/>
      </xdr:nvCxnSpPr>
      <xdr:spPr>
        <a:xfrm flipV="1">
          <a:off x="21323300" y="6270028"/>
          <a:ext cx="838200" cy="18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6596</xdr:rowOff>
    </xdr:from>
    <xdr:ext cx="469744" cy="259045"/>
    <xdr:sp macro="" textlink="">
      <xdr:nvSpPr>
        <xdr:cNvPr id="737" name="投資及び出資金平均値テキスト"/>
        <xdr:cNvSpPr txBox="1"/>
      </xdr:nvSpPr>
      <xdr:spPr>
        <a:xfrm>
          <a:off x="22212300" y="652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38" name="フローチャート: 判断 737"/>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108382</xdr:rowOff>
    </xdr:from>
    <xdr:to>
      <xdr:col>111</xdr:col>
      <xdr:colOff>177800</xdr:colOff>
      <xdr:row>37</xdr:row>
      <xdr:rowOff>169113</xdr:rowOff>
    </xdr:to>
    <xdr:cxnSp macro="">
      <xdr:nvCxnSpPr>
        <xdr:cNvPr id="739" name="直線コネクタ 738"/>
        <xdr:cNvCxnSpPr/>
      </xdr:nvCxnSpPr>
      <xdr:spPr>
        <a:xfrm flipV="1">
          <a:off x="20434300" y="6452032"/>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0" name="フローチャート: 判断 739"/>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138193</xdr:rowOff>
    </xdr:from>
    <xdr:ext cx="469744" cy="259045"/>
    <xdr:sp macro="" textlink="">
      <xdr:nvSpPr>
        <xdr:cNvPr id="741" name="テキスト ボックス 740"/>
        <xdr:cNvSpPr txBox="1"/>
      </xdr:nvSpPr>
      <xdr:spPr>
        <a:xfrm>
          <a:off x="21088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169113</xdr:rowOff>
    </xdr:from>
    <xdr:to>
      <xdr:col>107</xdr:col>
      <xdr:colOff>50800</xdr:colOff>
      <xdr:row>38</xdr:row>
      <xdr:rowOff>106705</xdr:rowOff>
    </xdr:to>
    <xdr:cxnSp macro="">
      <xdr:nvCxnSpPr>
        <xdr:cNvPr id="742" name="直線コネクタ 741"/>
        <xdr:cNvCxnSpPr/>
      </xdr:nvCxnSpPr>
      <xdr:spPr>
        <a:xfrm flipV="1">
          <a:off x="19545300" y="6512763"/>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3" name="フローチャート: 判断 742"/>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152137</xdr:rowOff>
    </xdr:from>
    <xdr:ext cx="469744" cy="259045"/>
    <xdr:sp macro="" textlink="">
      <xdr:nvSpPr>
        <xdr:cNvPr id="744" name="テキスト ボックス 743"/>
        <xdr:cNvSpPr txBox="1"/>
      </xdr:nvSpPr>
      <xdr:spPr>
        <a:xfrm>
          <a:off x="20199428"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102857</xdr:rowOff>
    </xdr:from>
    <xdr:to>
      <xdr:col>102</xdr:col>
      <xdr:colOff>114300</xdr:colOff>
      <xdr:row>38</xdr:row>
      <xdr:rowOff>106705</xdr:rowOff>
    </xdr:to>
    <xdr:cxnSp macro="">
      <xdr:nvCxnSpPr>
        <xdr:cNvPr id="745" name="直線コネクタ 744"/>
        <xdr:cNvCxnSpPr/>
      </xdr:nvCxnSpPr>
      <xdr:spPr>
        <a:xfrm>
          <a:off x="18656300" y="6617957"/>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171120</xdr:rowOff>
    </xdr:from>
    <xdr:to>
      <xdr:col>102</xdr:col>
      <xdr:colOff>165100</xdr:colOff>
      <xdr:row>38</xdr:row>
      <xdr:rowOff>101270</xdr:rowOff>
    </xdr:to>
    <xdr:sp macro="" textlink="">
      <xdr:nvSpPr>
        <xdr:cNvPr id="746" name="フローチャート: 判断 745"/>
        <xdr:cNvSpPr/>
      </xdr:nvSpPr>
      <xdr:spPr>
        <a:xfrm>
          <a:off x="19494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117797</xdr:rowOff>
    </xdr:from>
    <xdr:ext cx="469744" cy="259045"/>
    <xdr:sp macro="" textlink="">
      <xdr:nvSpPr>
        <xdr:cNvPr id="747" name="テキスト ボックス 746"/>
        <xdr:cNvSpPr txBox="1"/>
      </xdr:nvSpPr>
      <xdr:spPr>
        <a:xfrm>
          <a:off x="19310428" y="62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150203</xdr:rowOff>
    </xdr:from>
    <xdr:to>
      <xdr:col>98</xdr:col>
      <xdr:colOff>38100</xdr:colOff>
      <xdr:row>38</xdr:row>
      <xdr:rowOff>80353</xdr:rowOff>
    </xdr:to>
    <xdr:sp macro="" textlink="">
      <xdr:nvSpPr>
        <xdr:cNvPr id="748" name="フローチャート: 判断 747"/>
        <xdr:cNvSpPr/>
      </xdr:nvSpPr>
      <xdr:spPr>
        <a:xfrm>
          <a:off x="18605500" y="64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96880</xdr:rowOff>
    </xdr:from>
    <xdr:ext cx="469744" cy="259045"/>
    <xdr:sp macro="" textlink="">
      <xdr:nvSpPr>
        <xdr:cNvPr id="749" name="テキスト ボックス 748"/>
        <xdr:cNvSpPr txBox="1"/>
      </xdr:nvSpPr>
      <xdr:spPr>
        <a:xfrm>
          <a:off x="18421428" y="626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47028</xdr:rowOff>
    </xdr:from>
    <xdr:to>
      <xdr:col>116</xdr:col>
      <xdr:colOff>114300</xdr:colOff>
      <xdr:row>36</xdr:row>
      <xdr:rowOff>148628</xdr:rowOff>
    </xdr:to>
    <xdr:sp macro="" textlink="">
      <xdr:nvSpPr>
        <xdr:cNvPr id="755" name="楕円 754"/>
        <xdr:cNvSpPr/>
      </xdr:nvSpPr>
      <xdr:spPr>
        <a:xfrm>
          <a:off x="22110700" y="62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69905</xdr:rowOff>
    </xdr:from>
    <xdr:ext cx="534377" cy="259045"/>
    <xdr:sp macro="" textlink="">
      <xdr:nvSpPr>
        <xdr:cNvPr id="756" name="投資及び出資金該当値テキスト"/>
        <xdr:cNvSpPr txBox="1"/>
      </xdr:nvSpPr>
      <xdr:spPr>
        <a:xfrm>
          <a:off x="22212300" y="607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57582</xdr:rowOff>
    </xdr:from>
    <xdr:to>
      <xdr:col>112</xdr:col>
      <xdr:colOff>38100</xdr:colOff>
      <xdr:row>37</xdr:row>
      <xdr:rowOff>159182</xdr:rowOff>
    </xdr:to>
    <xdr:sp macro="" textlink="">
      <xdr:nvSpPr>
        <xdr:cNvPr id="757" name="楕円 756"/>
        <xdr:cNvSpPr/>
      </xdr:nvSpPr>
      <xdr:spPr>
        <a:xfrm>
          <a:off x="21272500" y="64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4259</xdr:rowOff>
    </xdr:from>
    <xdr:ext cx="469744" cy="259045"/>
    <xdr:sp macro="" textlink="">
      <xdr:nvSpPr>
        <xdr:cNvPr id="758" name="テキスト ボックス 757"/>
        <xdr:cNvSpPr txBox="1"/>
      </xdr:nvSpPr>
      <xdr:spPr>
        <a:xfrm>
          <a:off x="21088428" y="61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118313</xdr:rowOff>
    </xdr:from>
    <xdr:to>
      <xdr:col>107</xdr:col>
      <xdr:colOff>101600</xdr:colOff>
      <xdr:row>38</xdr:row>
      <xdr:rowOff>48464</xdr:rowOff>
    </xdr:to>
    <xdr:sp macro="" textlink="">
      <xdr:nvSpPr>
        <xdr:cNvPr id="759" name="楕円 758"/>
        <xdr:cNvSpPr/>
      </xdr:nvSpPr>
      <xdr:spPr>
        <a:xfrm>
          <a:off x="20383500" y="64619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64990</xdr:rowOff>
    </xdr:from>
    <xdr:ext cx="469744" cy="259045"/>
    <xdr:sp macro="" textlink="">
      <xdr:nvSpPr>
        <xdr:cNvPr id="760" name="テキスト ボックス 759"/>
        <xdr:cNvSpPr txBox="1"/>
      </xdr:nvSpPr>
      <xdr:spPr>
        <a:xfrm>
          <a:off x="20199428" y="62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55905</xdr:rowOff>
    </xdr:from>
    <xdr:to>
      <xdr:col>102</xdr:col>
      <xdr:colOff>165100</xdr:colOff>
      <xdr:row>38</xdr:row>
      <xdr:rowOff>157505</xdr:rowOff>
    </xdr:to>
    <xdr:sp macro="" textlink="">
      <xdr:nvSpPr>
        <xdr:cNvPr id="761" name="楕円 760"/>
        <xdr:cNvSpPr/>
      </xdr:nvSpPr>
      <xdr:spPr>
        <a:xfrm>
          <a:off x="19494500" y="65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148632</xdr:rowOff>
    </xdr:from>
    <xdr:ext cx="469744" cy="259045"/>
    <xdr:sp macro="" textlink="">
      <xdr:nvSpPr>
        <xdr:cNvPr id="762" name="テキスト ボックス 761"/>
        <xdr:cNvSpPr txBox="1"/>
      </xdr:nvSpPr>
      <xdr:spPr>
        <a:xfrm>
          <a:off x="19310428" y="66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52057</xdr:rowOff>
    </xdr:from>
    <xdr:to>
      <xdr:col>98</xdr:col>
      <xdr:colOff>38100</xdr:colOff>
      <xdr:row>38</xdr:row>
      <xdr:rowOff>153657</xdr:rowOff>
    </xdr:to>
    <xdr:sp macro="" textlink="">
      <xdr:nvSpPr>
        <xdr:cNvPr id="763" name="楕円 762"/>
        <xdr:cNvSpPr/>
      </xdr:nvSpPr>
      <xdr:spPr>
        <a:xfrm>
          <a:off x="18605500" y="65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144784</xdr:rowOff>
    </xdr:from>
    <xdr:ext cx="469744" cy="259045"/>
    <xdr:sp macro="" textlink="">
      <xdr:nvSpPr>
        <xdr:cNvPr id="764" name="テキスト ボックス 763"/>
        <xdr:cNvSpPr txBox="1"/>
      </xdr:nvSpPr>
      <xdr:spPr>
        <a:xfrm>
          <a:off x="18421428" y="665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0" name="直線コネクタ 789"/>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3"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4" name="直線コネクタ 793"/>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171279</xdr:rowOff>
    </xdr:from>
    <xdr:to>
      <xdr:col>116</xdr:col>
      <xdr:colOff>63500</xdr:colOff>
      <xdr:row>58</xdr:row>
      <xdr:rowOff>146166</xdr:rowOff>
    </xdr:to>
    <xdr:cxnSp macro="">
      <xdr:nvCxnSpPr>
        <xdr:cNvPr id="795" name="直線コネクタ 794"/>
        <xdr:cNvCxnSpPr/>
      </xdr:nvCxnSpPr>
      <xdr:spPr>
        <a:xfrm flipV="1">
          <a:off x="21323300" y="9943929"/>
          <a:ext cx="838200" cy="14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14815</xdr:rowOff>
    </xdr:from>
    <xdr:ext cx="469744" cy="259045"/>
    <xdr:sp macro="" textlink="">
      <xdr:nvSpPr>
        <xdr:cNvPr id="796" name="貸付金平均値テキスト"/>
        <xdr:cNvSpPr txBox="1"/>
      </xdr:nvSpPr>
      <xdr:spPr>
        <a:xfrm>
          <a:off x="22212300" y="995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797" name="フローチャート: 判断 796"/>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146166</xdr:rowOff>
    </xdr:from>
    <xdr:to>
      <xdr:col>111</xdr:col>
      <xdr:colOff>177800</xdr:colOff>
      <xdr:row>59</xdr:row>
      <xdr:rowOff>47313</xdr:rowOff>
    </xdr:to>
    <xdr:cxnSp macro="">
      <xdr:nvCxnSpPr>
        <xdr:cNvPr id="798" name="直線コネクタ 797"/>
        <xdr:cNvCxnSpPr/>
      </xdr:nvCxnSpPr>
      <xdr:spPr>
        <a:xfrm flipV="1">
          <a:off x="20434300" y="10090266"/>
          <a:ext cx="8890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799" name="フローチャート: 判断 798"/>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0" name="テキスト ボックス 799"/>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44864</xdr:rowOff>
    </xdr:from>
    <xdr:to>
      <xdr:col>107</xdr:col>
      <xdr:colOff>50800</xdr:colOff>
      <xdr:row>59</xdr:row>
      <xdr:rowOff>47313</xdr:rowOff>
    </xdr:to>
    <xdr:cxnSp macro="">
      <xdr:nvCxnSpPr>
        <xdr:cNvPr id="801" name="直線コネクタ 800"/>
        <xdr:cNvCxnSpPr/>
      </xdr:nvCxnSpPr>
      <xdr:spPr>
        <a:xfrm>
          <a:off x="19545300" y="10160414"/>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2" name="フローチャート: 判断 801"/>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128388</xdr:rowOff>
    </xdr:from>
    <xdr:ext cx="469744" cy="259045"/>
    <xdr:sp macro="" textlink="">
      <xdr:nvSpPr>
        <xdr:cNvPr id="803" name="テキスト ボックス 802"/>
        <xdr:cNvSpPr txBox="1"/>
      </xdr:nvSpPr>
      <xdr:spPr>
        <a:xfrm>
          <a:off x="20199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86502</xdr:rowOff>
    </xdr:from>
    <xdr:to>
      <xdr:col>102</xdr:col>
      <xdr:colOff>114300</xdr:colOff>
      <xdr:row>59</xdr:row>
      <xdr:rowOff>44864</xdr:rowOff>
    </xdr:to>
    <xdr:cxnSp macro="">
      <xdr:nvCxnSpPr>
        <xdr:cNvPr id="804" name="直線コネクタ 803"/>
        <xdr:cNvCxnSpPr/>
      </xdr:nvCxnSpPr>
      <xdr:spPr>
        <a:xfrm>
          <a:off x="18656300" y="10030602"/>
          <a:ext cx="889000" cy="1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96770</xdr:rowOff>
    </xdr:from>
    <xdr:to>
      <xdr:col>102</xdr:col>
      <xdr:colOff>165100</xdr:colOff>
      <xdr:row>58</xdr:row>
      <xdr:rowOff>26920</xdr:rowOff>
    </xdr:to>
    <xdr:sp macro="" textlink="">
      <xdr:nvSpPr>
        <xdr:cNvPr id="805" name="フローチャート: 判断 804"/>
        <xdr:cNvSpPr/>
      </xdr:nvSpPr>
      <xdr:spPr>
        <a:xfrm>
          <a:off x="19494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43447</xdr:rowOff>
    </xdr:from>
    <xdr:ext cx="469744" cy="259045"/>
    <xdr:sp macro="" textlink="">
      <xdr:nvSpPr>
        <xdr:cNvPr id="806" name="テキスト ボックス 805"/>
        <xdr:cNvSpPr txBox="1"/>
      </xdr:nvSpPr>
      <xdr:spPr>
        <a:xfrm>
          <a:off x="19310428" y="964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120348</xdr:rowOff>
    </xdr:from>
    <xdr:to>
      <xdr:col>98</xdr:col>
      <xdr:colOff>38100</xdr:colOff>
      <xdr:row>58</xdr:row>
      <xdr:rowOff>50498</xdr:rowOff>
    </xdr:to>
    <xdr:sp macro="" textlink="">
      <xdr:nvSpPr>
        <xdr:cNvPr id="807" name="フローチャート: 判断 806"/>
        <xdr:cNvSpPr/>
      </xdr:nvSpPr>
      <xdr:spPr>
        <a:xfrm>
          <a:off x="18605500" y="989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67025</xdr:rowOff>
    </xdr:from>
    <xdr:ext cx="469744" cy="259045"/>
    <xdr:sp macro="" textlink="">
      <xdr:nvSpPr>
        <xdr:cNvPr id="808" name="テキスト ボックス 807"/>
        <xdr:cNvSpPr txBox="1"/>
      </xdr:nvSpPr>
      <xdr:spPr>
        <a:xfrm>
          <a:off x="18421428" y="96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120479</xdr:rowOff>
    </xdr:from>
    <xdr:to>
      <xdr:col>116</xdr:col>
      <xdr:colOff>114300</xdr:colOff>
      <xdr:row>58</xdr:row>
      <xdr:rowOff>50629</xdr:rowOff>
    </xdr:to>
    <xdr:sp macro="" textlink="">
      <xdr:nvSpPr>
        <xdr:cNvPr id="814" name="楕円 813"/>
        <xdr:cNvSpPr/>
      </xdr:nvSpPr>
      <xdr:spPr>
        <a:xfrm>
          <a:off x="22110700" y="98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143356</xdr:rowOff>
    </xdr:from>
    <xdr:ext cx="469744" cy="259045"/>
    <xdr:sp macro="" textlink="">
      <xdr:nvSpPr>
        <xdr:cNvPr id="815" name="貸付金該当値テキスト"/>
        <xdr:cNvSpPr txBox="1"/>
      </xdr:nvSpPr>
      <xdr:spPr>
        <a:xfrm>
          <a:off x="22212300" y="974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95366</xdr:rowOff>
    </xdr:from>
    <xdr:to>
      <xdr:col>112</xdr:col>
      <xdr:colOff>38100</xdr:colOff>
      <xdr:row>59</xdr:row>
      <xdr:rowOff>25516</xdr:rowOff>
    </xdr:to>
    <xdr:sp macro="" textlink="">
      <xdr:nvSpPr>
        <xdr:cNvPr id="816" name="楕円 815"/>
        <xdr:cNvSpPr/>
      </xdr:nvSpPr>
      <xdr:spPr>
        <a:xfrm>
          <a:off x="21272500" y="100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16643</xdr:rowOff>
    </xdr:from>
    <xdr:ext cx="469744" cy="259045"/>
    <xdr:sp macro="" textlink="">
      <xdr:nvSpPr>
        <xdr:cNvPr id="817" name="テキスト ボックス 816"/>
        <xdr:cNvSpPr txBox="1"/>
      </xdr:nvSpPr>
      <xdr:spPr>
        <a:xfrm>
          <a:off x="21088428" y="1013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167963</xdr:rowOff>
    </xdr:from>
    <xdr:to>
      <xdr:col>107</xdr:col>
      <xdr:colOff>101600</xdr:colOff>
      <xdr:row>59</xdr:row>
      <xdr:rowOff>98113</xdr:rowOff>
    </xdr:to>
    <xdr:sp macro="" textlink="">
      <xdr:nvSpPr>
        <xdr:cNvPr id="818" name="楕円 817"/>
        <xdr:cNvSpPr/>
      </xdr:nvSpPr>
      <xdr:spPr>
        <a:xfrm>
          <a:off x="20383500" y="101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89240</xdr:rowOff>
    </xdr:from>
    <xdr:ext cx="469744" cy="259045"/>
    <xdr:sp macro="" textlink="">
      <xdr:nvSpPr>
        <xdr:cNvPr id="819" name="テキスト ボックス 818"/>
        <xdr:cNvSpPr txBox="1"/>
      </xdr:nvSpPr>
      <xdr:spPr>
        <a:xfrm>
          <a:off x="20199428" y="102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165514</xdr:rowOff>
    </xdr:from>
    <xdr:to>
      <xdr:col>102</xdr:col>
      <xdr:colOff>165100</xdr:colOff>
      <xdr:row>59</xdr:row>
      <xdr:rowOff>95664</xdr:rowOff>
    </xdr:to>
    <xdr:sp macro="" textlink="">
      <xdr:nvSpPr>
        <xdr:cNvPr id="820" name="楕円 819"/>
        <xdr:cNvSpPr/>
      </xdr:nvSpPr>
      <xdr:spPr>
        <a:xfrm>
          <a:off x="19494500" y="101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86791</xdr:rowOff>
    </xdr:from>
    <xdr:ext cx="469744" cy="259045"/>
    <xdr:sp macro="" textlink="">
      <xdr:nvSpPr>
        <xdr:cNvPr id="821" name="テキスト ボックス 820"/>
        <xdr:cNvSpPr txBox="1"/>
      </xdr:nvSpPr>
      <xdr:spPr>
        <a:xfrm>
          <a:off x="19310428" y="102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35702</xdr:rowOff>
    </xdr:from>
    <xdr:to>
      <xdr:col>98</xdr:col>
      <xdr:colOff>38100</xdr:colOff>
      <xdr:row>58</xdr:row>
      <xdr:rowOff>137302</xdr:rowOff>
    </xdr:to>
    <xdr:sp macro="" textlink="">
      <xdr:nvSpPr>
        <xdr:cNvPr id="822" name="楕円 821"/>
        <xdr:cNvSpPr/>
      </xdr:nvSpPr>
      <xdr:spPr>
        <a:xfrm>
          <a:off x="18605500" y="99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128429</xdr:rowOff>
    </xdr:from>
    <xdr:ext cx="469744" cy="259045"/>
    <xdr:sp macro="" textlink="">
      <xdr:nvSpPr>
        <xdr:cNvPr id="823" name="テキスト ボックス 822"/>
        <xdr:cNvSpPr txBox="1"/>
      </xdr:nvSpPr>
      <xdr:spPr>
        <a:xfrm>
          <a:off x="18421428" y="1007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5" name="直線コネクタ 844"/>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46"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47" name="直線コネクタ 846"/>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48"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49" name="直線コネクタ 848"/>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164271</xdr:rowOff>
    </xdr:from>
    <xdr:to>
      <xdr:col>116</xdr:col>
      <xdr:colOff>63500</xdr:colOff>
      <xdr:row>76</xdr:row>
      <xdr:rowOff>170126</xdr:rowOff>
    </xdr:to>
    <xdr:cxnSp macro="">
      <xdr:nvCxnSpPr>
        <xdr:cNvPr id="850" name="直線コネクタ 849"/>
        <xdr:cNvCxnSpPr/>
      </xdr:nvCxnSpPr>
      <xdr:spPr>
        <a:xfrm flipV="1">
          <a:off x="21323300" y="13194471"/>
          <a:ext cx="838200" cy="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135340</xdr:rowOff>
    </xdr:from>
    <xdr:ext cx="534377" cy="259045"/>
    <xdr:sp macro="" textlink="">
      <xdr:nvSpPr>
        <xdr:cNvPr id="851" name="繰出金平均値テキスト"/>
        <xdr:cNvSpPr txBox="1"/>
      </xdr:nvSpPr>
      <xdr:spPr>
        <a:xfrm>
          <a:off x="22212300" y="1316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2" name="フローチャート: 判断 851"/>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170126</xdr:rowOff>
    </xdr:from>
    <xdr:to>
      <xdr:col>111</xdr:col>
      <xdr:colOff>177800</xdr:colOff>
      <xdr:row>76</xdr:row>
      <xdr:rowOff>171306</xdr:rowOff>
    </xdr:to>
    <xdr:cxnSp macro="">
      <xdr:nvCxnSpPr>
        <xdr:cNvPr id="853" name="直線コネクタ 852"/>
        <xdr:cNvCxnSpPr/>
      </xdr:nvCxnSpPr>
      <xdr:spPr>
        <a:xfrm flipV="1">
          <a:off x="20434300" y="13200326"/>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4" name="フローチャート: 判断 853"/>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79424</xdr:rowOff>
    </xdr:from>
    <xdr:ext cx="534377" cy="259045"/>
    <xdr:sp macro="" textlink="">
      <xdr:nvSpPr>
        <xdr:cNvPr id="855" name="テキスト ボックス 854"/>
        <xdr:cNvSpPr txBox="1"/>
      </xdr:nvSpPr>
      <xdr:spPr>
        <a:xfrm>
          <a:off x="21056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171306</xdr:rowOff>
    </xdr:from>
    <xdr:to>
      <xdr:col>107</xdr:col>
      <xdr:colOff>50800</xdr:colOff>
      <xdr:row>77</xdr:row>
      <xdr:rowOff>11281</xdr:rowOff>
    </xdr:to>
    <xdr:cxnSp macro="">
      <xdr:nvCxnSpPr>
        <xdr:cNvPr id="856" name="直線コネクタ 855"/>
        <xdr:cNvCxnSpPr/>
      </xdr:nvCxnSpPr>
      <xdr:spPr>
        <a:xfrm flipV="1">
          <a:off x="19545300" y="13201506"/>
          <a:ext cx="889000" cy="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57" name="フローチャート: 判断 856"/>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90078</xdr:rowOff>
    </xdr:from>
    <xdr:ext cx="534377" cy="259045"/>
    <xdr:sp macro="" textlink="">
      <xdr:nvSpPr>
        <xdr:cNvPr id="858" name="テキスト ボックス 857"/>
        <xdr:cNvSpPr txBox="1"/>
      </xdr:nvSpPr>
      <xdr:spPr>
        <a:xfrm>
          <a:off x="20167111" y="132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11281</xdr:rowOff>
    </xdr:from>
    <xdr:to>
      <xdr:col>102</xdr:col>
      <xdr:colOff>114300</xdr:colOff>
      <xdr:row>77</xdr:row>
      <xdr:rowOff>14861</xdr:rowOff>
    </xdr:to>
    <xdr:cxnSp macro="">
      <xdr:nvCxnSpPr>
        <xdr:cNvPr id="859" name="直線コネクタ 858"/>
        <xdr:cNvCxnSpPr/>
      </xdr:nvCxnSpPr>
      <xdr:spPr>
        <a:xfrm flipV="1">
          <a:off x="18656300" y="13212931"/>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127775</xdr:rowOff>
    </xdr:from>
    <xdr:to>
      <xdr:col>102</xdr:col>
      <xdr:colOff>165100</xdr:colOff>
      <xdr:row>77</xdr:row>
      <xdr:rowOff>57925</xdr:rowOff>
    </xdr:to>
    <xdr:sp macro="" textlink="">
      <xdr:nvSpPr>
        <xdr:cNvPr id="860" name="フローチャート: 判断 859"/>
        <xdr:cNvSpPr/>
      </xdr:nvSpPr>
      <xdr:spPr>
        <a:xfrm>
          <a:off x="19494500" y="131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74453</xdr:rowOff>
    </xdr:from>
    <xdr:ext cx="534377" cy="259045"/>
    <xdr:sp macro="" textlink="">
      <xdr:nvSpPr>
        <xdr:cNvPr id="861" name="テキスト ボックス 860"/>
        <xdr:cNvSpPr txBox="1"/>
      </xdr:nvSpPr>
      <xdr:spPr>
        <a:xfrm>
          <a:off x="19278111" y="129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145149</xdr:rowOff>
    </xdr:from>
    <xdr:to>
      <xdr:col>98</xdr:col>
      <xdr:colOff>38100</xdr:colOff>
      <xdr:row>77</xdr:row>
      <xdr:rowOff>75299</xdr:rowOff>
    </xdr:to>
    <xdr:sp macro="" textlink="">
      <xdr:nvSpPr>
        <xdr:cNvPr id="862" name="フローチャート: 判断 861"/>
        <xdr:cNvSpPr/>
      </xdr:nvSpPr>
      <xdr:spPr>
        <a:xfrm>
          <a:off x="18605500" y="1317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66426</xdr:rowOff>
    </xdr:from>
    <xdr:ext cx="534377" cy="259045"/>
    <xdr:sp macro="" textlink="">
      <xdr:nvSpPr>
        <xdr:cNvPr id="863" name="テキスト ボックス 862"/>
        <xdr:cNvSpPr txBox="1"/>
      </xdr:nvSpPr>
      <xdr:spPr>
        <a:xfrm>
          <a:off x="18389111" y="1326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113471</xdr:rowOff>
    </xdr:from>
    <xdr:to>
      <xdr:col>116</xdr:col>
      <xdr:colOff>114300</xdr:colOff>
      <xdr:row>77</xdr:row>
      <xdr:rowOff>43621</xdr:rowOff>
    </xdr:to>
    <xdr:sp macro="" textlink="">
      <xdr:nvSpPr>
        <xdr:cNvPr id="869" name="楕円 868"/>
        <xdr:cNvSpPr/>
      </xdr:nvSpPr>
      <xdr:spPr>
        <a:xfrm>
          <a:off x="22110700" y="1314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72847</xdr:rowOff>
    </xdr:from>
    <xdr:ext cx="534377" cy="259045"/>
    <xdr:sp macro="" textlink="">
      <xdr:nvSpPr>
        <xdr:cNvPr id="870" name="繰出金該当値テキスト"/>
        <xdr:cNvSpPr txBox="1"/>
      </xdr:nvSpPr>
      <xdr:spPr>
        <a:xfrm>
          <a:off x="22212300" y="1293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119326</xdr:rowOff>
    </xdr:from>
    <xdr:to>
      <xdr:col>112</xdr:col>
      <xdr:colOff>38100</xdr:colOff>
      <xdr:row>77</xdr:row>
      <xdr:rowOff>49476</xdr:rowOff>
    </xdr:to>
    <xdr:sp macro="" textlink="">
      <xdr:nvSpPr>
        <xdr:cNvPr id="871" name="楕円 870"/>
        <xdr:cNvSpPr/>
      </xdr:nvSpPr>
      <xdr:spPr>
        <a:xfrm>
          <a:off x="21272500" y="131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66004</xdr:rowOff>
    </xdr:from>
    <xdr:ext cx="534377" cy="259045"/>
    <xdr:sp macro="" textlink="">
      <xdr:nvSpPr>
        <xdr:cNvPr id="872" name="テキスト ボックス 871"/>
        <xdr:cNvSpPr txBox="1"/>
      </xdr:nvSpPr>
      <xdr:spPr>
        <a:xfrm>
          <a:off x="21056111" y="129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120506</xdr:rowOff>
    </xdr:from>
    <xdr:to>
      <xdr:col>107</xdr:col>
      <xdr:colOff>101600</xdr:colOff>
      <xdr:row>77</xdr:row>
      <xdr:rowOff>50656</xdr:rowOff>
    </xdr:to>
    <xdr:sp macro="" textlink="">
      <xdr:nvSpPr>
        <xdr:cNvPr id="873" name="楕円 872"/>
        <xdr:cNvSpPr/>
      </xdr:nvSpPr>
      <xdr:spPr>
        <a:xfrm>
          <a:off x="20383500" y="131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67184</xdr:rowOff>
    </xdr:from>
    <xdr:ext cx="534377" cy="259045"/>
    <xdr:sp macro="" textlink="">
      <xdr:nvSpPr>
        <xdr:cNvPr id="874" name="テキスト ボックス 873"/>
        <xdr:cNvSpPr txBox="1"/>
      </xdr:nvSpPr>
      <xdr:spPr>
        <a:xfrm>
          <a:off x="20167111" y="1292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131931</xdr:rowOff>
    </xdr:from>
    <xdr:to>
      <xdr:col>102</xdr:col>
      <xdr:colOff>165100</xdr:colOff>
      <xdr:row>77</xdr:row>
      <xdr:rowOff>62081</xdr:rowOff>
    </xdr:to>
    <xdr:sp macro="" textlink="">
      <xdr:nvSpPr>
        <xdr:cNvPr id="875" name="楕円 874"/>
        <xdr:cNvSpPr/>
      </xdr:nvSpPr>
      <xdr:spPr>
        <a:xfrm>
          <a:off x="19494500" y="1316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53208</xdr:rowOff>
    </xdr:from>
    <xdr:ext cx="534377" cy="259045"/>
    <xdr:sp macro="" textlink="">
      <xdr:nvSpPr>
        <xdr:cNvPr id="876" name="テキスト ボックス 875"/>
        <xdr:cNvSpPr txBox="1"/>
      </xdr:nvSpPr>
      <xdr:spPr>
        <a:xfrm>
          <a:off x="19278111" y="1325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135511</xdr:rowOff>
    </xdr:from>
    <xdr:to>
      <xdr:col>98</xdr:col>
      <xdr:colOff>38100</xdr:colOff>
      <xdr:row>77</xdr:row>
      <xdr:rowOff>65661</xdr:rowOff>
    </xdr:to>
    <xdr:sp macro="" textlink="">
      <xdr:nvSpPr>
        <xdr:cNvPr id="877" name="楕円 876"/>
        <xdr:cNvSpPr/>
      </xdr:nvSpPr>
      <xdr:spPr>
        <a:xfrm>
          <a:off x="18605500" y="131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82189</xdr:rowOff>
    </xdr:from>
    <xdr:ext cx="534377" cy="259045"/>
    <xdr:sp macro="" textlink="">
      <xdr:nvSpPr>
        <xdr:cNvPr id="878" name="テキスト ボックス 877"/>
        <xdr:cNvSpPr txBox="1"/>
      </xdr:nvSpPr>
      <xdr:spPr>
        <a:xfrm>
          <a:off x="18389111" y="1294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・物件費は，住民一人当たり</a:t>
          </a:r>
          <a:r>
            <a:rPr kumimoji="1" lang="en-US" altLang="ja-JP" sz="1100">
              <a:latin typeface="ＭＳ Ｐゴシック" panose="020B0600070205080204" pitchFamily="50" charset="-128"/>
              <a:ea typeface="ＭＳ Ｐゴシック" panose="020B0600070205080204" pitchFamily="50" charset="-128"/>
            </a:rPr>
            <a:t>60,778</a:t>
          </a:r>
          <a:r>
            <a:rPr kumimoji="1" lang="ja-JP" altLang="en-US" sz="1100">
              <a:latin typeface="ＭＳ Ｐゴシック" panose="020B0600070205080204" pitchFamily="50" charset="-128"/>
              <a:ea typeface="ＭＳ Ｐゴシック" panose="020B0600070205080204" pitchFamily="50" charset="-128"/>
            </a:rPr>
            <a:t>円となっており，前年度決算と比べて増加している。その主な理由は，ふるさと納税事業関連経費が伸びたことによる。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215,618</a:t>
          </a:r>
          <a:r>
            <a:rPr kumimoji="1" lang="ja-JP" altLang="en-US" sz="1100">
              <a:latin typeface="ＭＳ Ｐゴシック" panose="020B0600070205080204" pitchFamily="50" charset="-128"/>
              <a:ea typeface="ＭＳ Ｐゴシック" panose="020B0600070205080204" pitchFamily="50" charset="-128"/>
            </a:rPr>
            <a:t>円となっており，類似団体，全国及び県平均を大幅に上回っている。その主な理由は，</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生活保護費受給率が全国的にみても高く，また，介護給付等事業費（対前年比＋</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114</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百万円）がサービス利用者増により，年々増加傾向にあるためである。</a:t>
          </a:r>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・普通建設事業は，住民一人当たり</a:t>
          </a:r>
          <a:r>
            <a:rPr kumimoji="1" lang="en-US" altLang="ja-JP" sz="1100">
              <a:latin typeface="ＭＳ Ｐゴシック" panose="020B0600070205080204" pitchFamily="50" charset="-128"/>
              <a:ea typeface="ＭＳ Ｐゴシック" panose="020B0600070205080204" pitchFamily="50" charset="-128"/>
            </a:rPr>
            <a:t>111,168</a:t>
          </a:r>
          <a:r>
            <a:rPr kumimoji="1" lang="ja-JP" altLang="en-US" sz="1100">
              <a:latin typeface="ＭＳ Ｐゴシック" panose="020B0600070205080204" pitchFamily="50" charset="-128"/>
              <a:ea typeface="ＭＳ Ｐゴシック" panose="020B0600070205080204" pitchFamily="50" charset="-128"/>
            </a:rPr>
            <a:t>円となっており，</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類似団体，全国及び県平均</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を上回っている。その主な理由は，</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庁舎整備</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や名瀬・住用地区給食センター建設</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事業による増加である。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・災害復旧事業費は，住民一人当たり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10,756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円となっており，類似団体，全国及び県平均を上回っている。その主な理由は，平成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年に接近した台風被害（台風５号，</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号，</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号）や大雨被害によるものである。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91,226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類似団体と比較して高い状況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である。前年度決算より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理由</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建設など大規模なハード事業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の当該年度元金償還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開始に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・積立金は，住民一人当たり</a:t>
          </a:r>
          <a:r>
            <a:rPr kumimoji="1" lang="en-US" altLang="ja-JP" sz="1100">
              <a:latin typeface="ＭＳ Ｐゴシック" panose="020B0600070205080204" pitchFamily="50" charset="-128"/>
              <a:ea typeface="ＭＳ Ｐゴシック" panose="020B0600070205080204" pitchFamily="50" charset="-128"/>
            </a:rPr>
            <a:t>29,806</a:t>
          </a:r>
          <a:r>
            <a:rPr kumimoji="1" lang="ja-JP" altLang="en-US" sz="1100">
              <a:latin typeface="ＭＳ Ｐゴシック" panose="020B0600070205080204" pitchFamily="50" charset="-128"/>
              <a:ea typeface="ＭＳ Ｐゴシック" panose="020B0600070205080204" pitchFamily="50" charset="-128"/>
            </a:rPr>
            <a:t>円となっており，前年度決算と比べて減少したが，類似団体と比較して高い状況である。その主な理由は，地方創生関連経費やふるさと納税等活用事業費の財源分の積立て，庁舎建設，平田浄水場整備及び名瀬・住用給食センター整備などの償還分の積立て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・投資及び出資金は，前年度決算に引き続き，類似団体と比較して高い状況である。これは，平成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年度から続く水道事業における浄水場建設事業への出資金による。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43,770
43,654
308.27
34,723,588
33,746,072
833,180
16,845,062
39,379,898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150444</xdr:rowOff>
    </xdr:from>
    <xdr:to>
      <xdr:col>24</xdr:col>
      <xdr:colOff>63500</xdr:colOff>
      <xdr:row>36</xdr:row>
      <xdr:rowOff>153111</xdr:rowOff>
    </xdr:to>
    <xdr:cxnSp macro="">
      <xdr:nvCxnSpPr>
        <xdr:cNvPr id="60" name="直線コネクタ 59"/>
        <xdr:cNvCxnSpPr/>
      </xdr:nvCxnSpPr>
      <xdr:spPr>
        <a:xfrm flipV="1">
          <a:off x="3797300" y="632264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101769</xdr:rowOff>
    </xdr:from>
    <xdr:ext cx="469744" cy="259045"/>
    <xdr:sp macro="" textlink="">
      <xdr:nvSpPr>
        <xdr:cNvPr id="61" name="議会費平均値テキスト"/>
        <xdr:cNvSpPr txBox="1"/>
      </xdr:nvSpPr>
      <xdr:spPr>
        <a:xfrm>
          <a:off x="4686300" y="627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148996</xdr:rowOff>
    </xdr:from>
    <xdr:to>
      <xdr:col>19</xdr:col>
      <xdr:colOff>177800</xdr:colOff>
      <xdr:row>36</xdr:row>
      <xdr:rowOff>153111</xdr:rowOff>
    </xdr:to>
    <xdr:cxnSp macro="">
      <xdr:nvCxnSpPr>
        <xdr:cNvPr id="63" name="直線コネクタ 62"/>
        <xdr:cNvCxnSpPr/>
      </xdr:nvCxnSpPr>
      <xdr:spPr>
        <a:xfrm>
          <a:off x="2908300" y="632119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42486</xdr:rowOff>
    </xdr:from>
    <xdr:ext cx="469744" cy="259045"/>
    <xdr:sp macro="" textlink="">
      <xdr:nvSpPr>
        <xdr:cNvPr id="65" name="テキスト ボックス 64"/>
        <xdr:cNvSpPr txBox="1"/>
      </xdr:nvSpPr>
      <xdr:spPr>
        <a:xfrm>
          <a:off x="3562428" y="63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148996</xdr:rowOff>
    </xdr:from>
    <xdr:to>
      <xdr:col>15</xdr:col>
      <xdr:colOff>50800</xdr:colOff>
      <xdr:row>36</xdr:row>
      <xdr:rowOff>154711</xdr:rowOff>
    </xdr:to>
    <xdr:cxnSp macro="">
      <xdr:nvCxnSpPr>
        <xdr:cNvPr id="66" name="直線コネクタ 65"/>
        <xdr:cNvCxnSpPr/>
      </xdr:nvCxnSpPr>
      <xdr:spPr>
        <a:xfrm flipV="1">
          <a:off x="2019300" y="632119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26712</xdr:rowOff>
    </xdr:from>
    <xdr:ext cx="469744" cy="259045"/>
    <xdr:sp macro="" textlink="">
      <xdr:nvSpPr>
        <xdr:cNvPr id="68" name="テキスト ボックス 67"/>
        <xdr:cNvSpPr txBox="1"/>
      </xdr:nvSpPr>
      <xdr:spPr>
        <a:xfrm>
          <a:off x="2673428" y="63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154711</xdr:rowOff>
    </xdr:from>
    <xdr:to>
      <xdr:col>10</xdr:col>
      <xdr:colOff>114300</xdr:colOff>
      <xdr:row>36</xdr:row>
      <xdr:rowOff>166751</xdr:rowOff>
    </xdr:to>
    <xdr:cxnSp macro="">
      <xdr:nvCxnSpPr>
        <xdr:cNvPr id="69" name="直線コネクタ 68"/>
        <xdr:cNvCxnSpPr/>
      </xdr:nvCxnSpPr>
      <xdr:spPr>
        <a:xfrm flipV="1">
          <a:off x="1130300" y="6326911"/>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98349</xdr:rowOff>
    </xdr:from>
    <xdr:to>
      <xdr:col>10</xdr:col>
      <xdr:colOff>165100</xdr:colOff>
      <xdr:row>37</xdr:row>
      <xdr:rowOff>28499</xdr:rowOff>
    </xdr:to>
    <xdr:sp macro="" textlink="">
      <xdr:nvSpPr>
        <xdr:cNvPr id="70" name="フローチャート: 判断 69"/>
        <xdr:cNvSpPr/>
      </xdr:nvSpPr>
      <xdr:spPr>
        <a:xfrm>
          <a:off x="1968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45026</xdr:rowOff>
    </xdr:from>
    <xdr:ext cx="469744" cy="259045"/>
    <xdr:sp macro="" textlink="">
      <xdr:nvSpPr>
        <xdr:cNvPr id="71" name="テキスト ボックス 70"/>
        <xdr:cNvSpPr txBox="1"/>
      </xdr:nvSpPr>
      <xdr:spPr>
        <a:xfrm>
          <a:off x="1784428" y="60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114884</xdr:rowOff>
    </xdr:from>
    <xdr:to>
      <xdr:col>6</xdr:col>
      <xdr:colOff>38100</xdr:colOff>
      <xdr:row>37</xdr:row>
      <xdr:rowOff>45034</xdr:rowOff>
    </xdr:to>
    <xdr:sp macro="" textlink="">
      <xdr:nvSpPr>
        <xdr:cNvPr id="72" name="フローチャート: 判断 71"/>
        <xdr:cNvSpPr/>
      </xdr:nvSpPr>
      <xdr:spPr>
        <a:xfrm>
          <a:off x="1079500" y="62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61561</xdr:rowOff>
    </xdr:from>
    <xdr:ext cx="469744" cy="259045"/>
    <xdr:sp macro="" textlink="">
      <xdr:nvSpPr>
        <xdr:cNvPr id="73" name="テキスト ボックス 72"/>
        <xdr:cNvSpPr txBox="1"/>
      </xdr:nvSpPr>
      <xdr:spPr>
        <a:xfrm>
          <a:off x="895428" y="606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99644</xdr:rowOff>
    </xdr:from>
    <xdr:to>
      <xdr:col>24</xdr:col>
      <xdr:colOff>114300</xdr:colOff>
      <xdr:row>37</xdr:row>
      <xdr:rowOff>29794</xdr:rowOff>
    </xdr:to>
    <xdr:sp macro="" textlink="">
      <xdr:nvSpPr>
        <xdr:cNvPr id="79" name="楕円 78"/>
        <xdr:cNvSpPr/>
      </xdr:nvSpPr>
      <xdr:spPr>
        <a:xfrm>
          <a:off x="4584700" y="62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122521</xdr:rowOff>
    </xdr:from>
    <xdr:ext cx="469744" cy="259045"/>
    <xdr:sp macro="" textlink="">
      <xdr:nvSpPr>
        <xdr:cNvPr id="80" name="議会費該当値テキスト"/>
        <xdr:cNvSpPr txBox="1"/>
      </xdr:nvSpPr>
      <xdr:spPr>
        <a:xfrm>
          <a:off x="4686300" y="612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102311</xdr:rowOff>
    </xdr:from>
    <xdr:to>
      <xdr:col>20</xdr:col>
      <xdr:colOff>38100</xdr:colOff>
      <xdr:row>37</xdr:row>
      <xdr:rowOff>32461</xdr:rowOff>
    </xdr:to>
    <xdr:sp macro="" textlink="">
      <xdr:nvSpPr>
        <xdr:cNvPr id="81" name="楕円 80"/>
        <xdr:cNvSpPr/>
      </xdr:nvSpPr>
      <xdr:spPr>
        <a:xfrm>
          <a:off x="3746500" y="62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48988</xdr:rowOff>
    </xdr:from>
    <xdr:ext cx="469744" cy="259045"/>
    <xdr:sp macro="" textlink="">
      <xdr:nvSpPr>
        <xdr:cNvPr id="82" name="テキスト ボックス 81"/>
        <xdr:cNvSpPr txBox="1"/>
      </xdr:nvSpPr>
      <xdr:spPr>
        <a:xfrm>
          <a:off x="3562428" y="60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98196</xdr:rowOff>
    </xdr:from>
    <xdr:to>
      <xdr:col>15</xdr:col>
      <xdr:colOff>101600</xdr:colOff>
      <xdr:row>37</xdr:row>
      <xdr:rowOff>28346</xdr:rowOff>
    </xdr:to>
    <xdr:sp macro="" textlink="">
      <xdr:nvSpPr>
        <xdr:cNvPr id="83" name="楕円 82"/>
        <xdr:cNvSpPr/>
      </xdr:nvSpPr>
      <xdr:spPr>
        <a:xfrm>
          <a:off x="2857500" y="62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44873</xdr:rowOff>
    </xdr:from>
    <xdr:ext cx="469744" cy="259045"/>
    <xdr:sp macro="" textlink="">
      <xdr:nvSpPr>
        <xdr:cNvPr id="84" name="テキスト ボックス 83"/>
        <xdr:cNvSpPr txBox="1"/>
      </xdr:nvSpPr>
      <xdr:spPr>
        <a:xfrm>
          <a:off x="2673428" y="60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103911</xdr:rowOff>
    </xdr:from>
    <xdr:to>
      <xdr:col>10</xdr:col>
      <xdr:colOff>165100</xdr:colOff>
      <xdr:row>37</xdr:row>
      <xdr:rowOff>34061</xdr:rowOff>
    </xdr:to>
    <xdr:sp macro="" textlink="">
      <xdr:nvSpPr>
        <xdr:cNvPr id="85" name="楕円 84"/>
        <xdr:cNvSpPr/>
      </xdr:nvSpPr>
      <xdr:spPr>
        <a:xfrm>
          <a:off x="1968500" y="62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25188</xdr:rowOff>
    </xdr:from>
    <xdr:ext cx="469744" cy="259045"/>
    <xdr:sp macro="" textlink="">
      <xdr:nvSpPr>
        <xdr:cNvPr id="86" name="テキスト ボックス 85"/>
        <xdr:cNvSpPr txBox="1"/>
      </xdr:nvSpPr>
      <xdr:spPr>
        <a:xfrm>
          <a:off x="1784428" y="636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115951</xdr:rowOff>
    </xdr:from>
    <xdr:to>
      <xdr:col>6</xdr:col>
      <xdr:colOff>38100</xdr:colOff>
      <xdr:row>37</xdr:row>
      <xdr:rowOff>46101</xdr:rowOff>
    </xdr:to>
    <xdr:sp macro="" textlink="">
      <xdr:nvSpPr>
        <xdr:cNvPr id="87" name="楕円 86"/>
        <xdr:cNvSpPr/>
      </xdr:nvSpPr>
      <xdr:spPr>
        <a:xfrm>
          <a:off x="10795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37228</xdr:rowOff>
    </xdr:from>
    <xdr:ext cx="469744" cy="259045"/>
    <xdr:sp macro="" textlink="">
      <xdr:nvSpPr>
        <xdr:cNvPr id="88" name="テキスト ボックス 87"/>
        <xdr:cNvSpPr txBox="1"/>
      </xdr:nvSpPr>
      <xdr:spPr>
        <a:xfrm>
          <a:off x="895428" y="63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25547</xdr:rowOff>
    </xdr:from>
    <xdr:to>
      <xdr:col>24</xdr:col>
      <xdr:colOff>63500</xdr:colOff>
      <xdr:row>57</xdr:row>
      <xdr:rowOff>47682</xdr:rowOff>
    </xdr:to>
    <xdr:cxnSp macro="">
      <xdr:nvCxnSpPr>
        <xdr:cNvPr id="115" name="直線コネクタ 114"/>
        <xdr:cNvCxnSpPr/>
      </xdr:nvCxnSpPr>
      <xdr:spPr>
        <a:xfrm flipV="1">
          <a:off x="3797300" y="9798197"/>
          <a:ext cx="8382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71467</xdr:rowOff>
    </xdr:from>
    <xdr:ext cx="534377" cy="259045"/>
    <xdr:sp macro="" textlink="">
      <xdr:nvSpPr>
        <xdr:cNvPr id="116" name="総務費平均値テキスト"/>
        <xdr:cNvSpPr txBox="1"/>
      </xdr:nvSpPr>
      <xdr:spPr>
        <a:xfrm>
          <a:off x="4686300" y="984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47682</xdr:rowOff>
    </xdr:from>
    <xdr:to>
      <xdr:col>19</xdr:col>
      <xdr:colOff>177800</xdr:colOff>
      <xdr:row>57</xdr:row>
      <xdr:rowOff>99754</xdr:rowOff>
    </xdr:to>
    <xdr:cxnSp macro="">
      <xdr:nvCxnSpPr>
        <xdr:cNvPr id="118" name="直線コネクタ 117"/>
        <xdr:cNvCxnSpPr/>
      </xdr:nvCxnSpPr>
      <xdr:spPr>
        <a:xfrm flipV="1">
          <a:off x="2908300" y="9820332"/>
          <a:ext cx="8890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8399</xdr:rowOff>
    </xdr:from>
    <xdr:ext cx="534377" cy="259045"/>
    <xdr:sp macro="" textlink="">
      <xdr:nvSpPr>
        <xdr:cNvPr id="120" name="テキスト ボックス 119"/>
        <xdr:cNvSpPr txBox="1"/>
      </xdr:nvSpPr>
      <xdr:spPr>
        <a:xfrm>
          <a:off x="3530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75820</xdr:rowOff>
    </xdr:from>
    <xdr:to>
      <xdr:col>15</xdr:col>
      <xdr:colOff>50800</xdr:colOff>
      <xdr:row>57</xdr:row>
      <xdr:rowOff>99754</xdr:rowOff>
    </xdr:to>
    <xdr:cxnSp macro="">
      <xdr:nvCxnSpPr>
        <xdr:cNvPr id="121" name="直線コネクタ 120"/>
        <xdr:cNvCxnSpPr/>
      </xdr:nvCxnSpPr>
      <xdr:spPr>
        <a:xfrm>
          <a:off x="2019300" y="9848470"/>
          <a:ext cx="8890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26119</xdr:rowOff>
    </xdr:from>
    <xdr:ext cx="534377" cy="259045"/>
    <xdr:sp macro="" textlink="">
      <xdr:nvSpPr>
        <xdr:cNvPr id="123" name="テキスト ボックス 122"/>
        <xdr:cNvSpPr txBox="1"/>
      </xdr:nvSpPr>
      <xdr:spPr>
        <a:xfrm>
          <a:off x="2641111" y="99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44680</xdr:rowOff>
    </xdr:from>
    <xdr:to>
      <xdr:col>10</xdr:col>
      <xdr:colOff>114300</xdr:colOff>
      <xdr:row>57</xdr:row>
      <xdr:rowOff>75820</xdr:rowOff>
    </xdr:to>
    <xdr:cxnSp macro="">
      <xdr:nvCxnSpPr>
        <xdr:cNvPr id="124" name="直線コネクタ 123"/>
        <xdr:cNvCxnSpPr/>
      </xdr:nvCxnSpPr>
      <xdr:spPr>
        <a:xfrm>
          <a:off x="1130300" y="9817330"/>
          <a:ext cx="889000" cy="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74962</xdr:rowOff>
    </xdr:from>
    <xdr:to>
      <xdr:col>10</xdr:col>
      <xdr:colOff>165100</xdr:colOff>
      <xdr:row>58</xdr:row>
      <xdr:rowOff>5112</xdr:rowOff>
    </xdr:to>
    <xdr:sp macro="" textlink="">
      <xdr:nvSpPr>
        <xdr:cNvPr id="125" name="フローチャート: 判断 124"/>
        <xdr:cNvSpPr/>
      </xdr:nvSpPr>
      <xdr:spPr>
        <a:xfrm>
          <a:off x="1968500" y="98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167689</xdr:rowOff>
    </xdr:from>
    <xdr:ext cx="534377" cy="259045"/>
    <xdr:sp macro="" textlink="">
      <xdr:nvSpPr>
        <xdr:cNvPr id="126" name="テキスト ボックス 125"/>
        <xdr:cNvSpPr txBox="1"/>
      </xdr:nvSpPr>
      <xdr:spPr>
        <a:xfrm>
          <a:off x="1752111" y="99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75157</xdr:rowOff>
    </xdr:from>
    <xdr:to>
      <xdr:col>6</xdr:col>
      <xdr:colOff>38100</xdr:colOff>
      <xdr:row>58</xdr:row>
      <xdr:rowOff>5307</xdr:rowOff>
    </xdr:to>
    <xdr:sp macro="" textlink="">
      <xdr:nvSpPr>
        <xdr:cNvPr id="127" name="フローチャート: 判断 126"/>
        <xdr:cNvSpPr/>
      </xdr:nvSpPr>
      <xdr:spPr>
        <a:xfrm>
          <a:off x="1079500" y="984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167884</xdr:rowOff>
    </xdr:from>
    <xdr:ext cx="534377" cy="259045"/>
    <xdr:sp macro="" textlink="">
      <xdr:nvSpPr>
        <xdr:cNvPr id="128" name="テキスト ボックス 127"/>
        <xdr:cNvSpPr txBox="1"/>
      </xdr:nvSpPr>
      <xdr:spPr>
        <a:xfrm>
          <a:off x="863111" y="994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146197</xdr:rowOff>
    </xdr:from>
    <xdr:to>
      <xdr:col>24</xdr:col>
      <xdr:colOff>114300</xdr:colOff>
      <xdr:row>57</xdr:row>
      <xdr:rowOff>76347</xdr:rowOff>
    </xdr:to>
    <xdr:sp macro="" textlink="">
      <xdr:nvSpPr>
        <xdr:cNvPr id="134" name="楕円 133"/>
        <xdr:cNvSpPr/>
      </xdr:nvSpPr>
      <xdr:spPr>
        <a:xfrm>
          <a:off x="4584700" y="97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169074</xdr:rowOff>
    </xdr:from>
    <xdr:ext cx="599010" cy="259045"/>
    <xdr:sp macro="" textlink="">
      <xdr:nvSpPr>
        <xdr:cNvPr id="135" name="総務費該当値テキスト"/>
        <xdr:cNvSpPr txBox="1"/>
      </xdr:nvSpPr>
      <xdr:spPr>
        <a:xfrm>
          <a:off x="4686300" y="959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168332</xdr:rowOff>
    </xdr:from>
    <xdr:to>
      <xdr:col>20</xdr:col>
      <xdr:colOff>38100</xdr:colOff>
      <xdr:row>57</xdr:row>
      <xdr:rowOff>98482</xdr:rowOff>
    </xdr:to>
    <xdr:sp macro="" textlink="">
      <xdr:nvSpPr>
        <xdr:cNvPr id="136" name="楕円 135"/>
        <xdr:cNvSpPr/>
      </xdr:nvSpPr>
      <xdr:spPr>
        <a:xfrm>
          <a:off x="3746500" y="97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115009</xdr:rowOff>
    </xdr:from>
    <xdr:ext cx="599010" cy="259045"/>
    <xdr:sp macro="" textlink="">
      <xdr:nvSpPr>
        <xdr:cNvPr id="137" name="テキスト ボックス 136"/>
        <xdr:cNvSpPr txBox="1"/>
      </xdr:nvSpPr>
      <xdr:spPr>
        <a:xfrm>
          <a:off x="3497795" y="954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48954</xdr:rowOff>
    </xdr:from>
    <xdr:to>
      <xdr:col>15</xdr:col>
      <xdr:colOff>101600</xdr:colOff>
      <xdr:row>57</xdr:row>
      <xdr:rowOff>150554</xdr:rowOff>
    </xdr:to>
    <xdr:sp macro="" textlink="">
      <xdr:nvSpPr>
        <xdr:cNvPr id="138" name="楕円 137"/>
        <xdr:cNvSpPr/>
      </xdr:nvSpPr>
      <xdr:spPr>
        <a:xfrm>
          <a:off x="2857500" y="98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167081</xdr:rowOff>
    </xdr:from>
    <xdr:ext cx="534377" cy="259045"/>
    <xdr:sp macro="" textlink="">
      <xdr:nvSpPr>
        <xdr:cNvPr id="139" name="テキスト ボックス 138"/>
        <xdr:cNvSpPr txBox="1"/>
      </xdr:nvSpPr>
      <xdr:spPr>
        <a:xfrm>
          <a:off x="2641111" y="959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25020</xdr:rowOff>
    </xdr:from>
    <xdr:to>
      <xdr:col>10</xdr:col>
      <xdr:colOff>165100</xdr:colOff>
      <xdr:row>57</xdr:row>
      <xdr:rowOff>126620</xdr:rowOff>
    </xdr:to>
    <xdr:sp macro="" textlink="">
      <xdr:nvSpPr>
        <xdr:cNvPr id="140" name="楕円 139"/>
        <xdr:cNvSpPr/>
      </xdr:nvSpPr>
      <xdr:spPr>
        <a:xfrm>
          <a:off x="1968500" y="97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143147</xdr:rowOff>
    </xdr:from>
    <xdr:ext cx="599010" cy="259045"/>
    <xdr:sp macro="" textlink="">
      <xdr:nvSpPr>
        <xdr:cNvPr id="141" name="テキスト ボックス 140"/>
        <xdr:cNvSpPr txBox="1"/>
      </xdr:nvSpPr>
      <xdr:spPr>
        <a:xfrm>
          <a:off x="1719795" y="95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165330</xdr:rowOff>
    </xdr:from>
    <xdr:to>
      <xdr:col>6</xdr:col>
      <xdr:colOff>38100</xdr:colOff>
      <xdr:row>57</xdr:row>
      <xdr:rowOff>95480</xdr:rowOff>
    </xdr:to>
    <xdr:sp macro="" textlink="">
      <xdr:nvSpPr>
        <xdr:cNvPr id="142" name="楕円 141"/>
        <xdr:cNvSpPr/>
      </xdr:nvSpPr>
      <xdr:spPr>
        <a:xfrm>
          <a:off x="1079500" y="97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112007</xdr:rowOff>
    </xdr:from>
    <xdr:ext cx="599010" cy="259045"/>
    <xdr:sp macro="" textlink="">
      <xdr:nvSpPr>
        <xdr:cNvPr id="143" name="テキスト ボックス 142"/>
        <xdr:cNvSpPr txBox="1"/>
      </xdr:nvSpPr>
      <xdr:spPr>
        <a:xfrm>
          <a:off x="830795" y="954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116415</xdr:rowOff>
    </xdr:from>
    <xdr:to>
      <xdr:col>24</xdr:col>
      <xdr:colOff>63500</xdr:colOff>
      <xdr:row>73</xdr:row>
      <xdr:rowOff>130025</xdr:rowOff>
    </xdr:to>
    <xdr:cxnSp macro="">
      <xdr:nvCxnSpPr>
        <xdr:cNvPr id="171" name="直線コネクタ 170"/>
        <xdr:cNvCxnSpPr/>
      </xdr:nvCxnSpPr>
      <xdr:spPr>
        <a:xfrm flipV="1">
          <a:off x="3797300" y="12632265"/>
          <a:ext cx="838200" cy="1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162383</xdr:rowOff>
    </xdr:from>
    <xdr:ext cx="599010" cy="259045"/>
    <xdr:sp macro="" textlink="">
      <xdr:nvSpPr>
        <xdr:cNvPr id="172" name="民生費平均値テキスト"/>
        <xdr:cNvSpPr txBox="1"/>
      </xdr:nvSpPr>
      <xdr:spPr>
        <a:xfrm>
          <a:off x="4686300" y="13021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130025</xdr:rowOff>
    </xdr:from>
    <xdr:to>
      <xdr:col>19</xdr:col>
      <xdr:colOff>177800</xdr:colOff>
      <xdr:row>74</xdr:row>
      <xdr:rowOff>13943</xdr:rowOff>
    </xdr:to>
    <xdr:cxnSp macro="">
      <xdr:nvCxnSpPr>
        <xdr:cNvPr id="174" name="直線コネクタ 173"/>
        <xdr:cNvCxnSpPr/>
      </xdr:nvCxnSpPr>
      <xdr:spPr>
        <a:xfrm flipV="1">
          <a:off x="2908300" y="12645875"/>
          <a:ext cx="889000" cy="5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119804</xdr:rowOff>
    </xdr:from>
    <xdr:ext cx="599010" cy="259045"/>
    <xdr:sp macro="" textlink="">
      <xdr:nvSpPr>
        <xdr:cNvPr id="176" name="テキスト ボックス 175"/>
        <xdr:cNvSpPr txBox="1"/>
      </xdr:nvSpPr>
      <xdr:spPr>
        <a:xfrm>
          <a:off x="3497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13943</xdr:rowOff>
    </xdr:from>
    <xdr:to>
      <xdr:col>15</xdr:col>
      <xdr:colOff>50800</xdr:colOff>
      <xdr:row>74</xdr:row>
      <xdr:rowOff>15995</xdr:rowOff>
    </xdr:to>
    <xdr:cxnSp macro="">
      <xdr:nvCxnSpPr>
        <xdr:cNvPr id="177" name="直線コネクタ 176"/>
        <xdr:cNvCxnSpPr/>
      </xdr:nvCxnSpPr>
      <xdr:spPr>
        <a:xfrm flipV="1">
          <a:off x="2019300" y="12701243"/>
          <a:ext cx="889000" cy="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8430</xdr:rowOff>
    </xdr:from>
    <xdr:ext cx="599010" cy="259045"/>
    <xdr:sp macro="" textlink="">
      <xdr:nvSpPr>
        <xdr:cNvPr id="179" name="テキスト ボックス 178"/>
        <xdr:cNvSpPr txBox="1"/>
      </xdr:nvSpPr>
      <xdr:spPr>
        <a:xfrm>
          <a:off x="2608795"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15995</xdr:rowOff>
    </xdr:from>
    <xdr:to>
      <xdr:col>10</xdr:col>
      <xdr:colOff>114300</xdr:colOff>
      <xdr:row>74</xdr:row>
      <xdr:rowOff>55475</xdr:rowOff>
    </xdr:to>
    <xdr:cxnSp macro="">
      <xdr:nvCxnSpPr>
        <xdr:cNvPr id="180" name="直線コネクタ 179"/>
        <xdr:cNvCxnSpPr/>
      </xdr:nvCxnSpPr>
      <xdr:spPr>
        <a:xfrm flipV="1">
          <a:off x="1130300" y="12703295"/>
          <a:ext cx="889000" cy="3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162674</xdr:rowOff>
    </xdr:from>
    <xdr:to>
      <xdr:col>10</xdr:col>
      <xdr:colOff>165100</xdr:colOff>
      <xdr:row>76</xdr:row>
      <xdr:rowOff>92824</xdr:rowOff>
    </xdr:to>
    <xdr:sp macro="" textlink="">
      <xdr:nvSpPr>
        <xdr:cNvPr id="181" name="フローチャート: 判断 180"/>
        <xdr:cNvSpPr/>
      </xdr:nvSpPr>
      <xdr:spPr>
        <a:xfrm>
          <a:off x="1968500" y="1302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83951</xdr:rowOff>
    </xdr:from>
    <xdr:ext cx="599010" cy="259045"/>
    <xdr:sp macro="" textlink="">
      <xdr:nvSpPr>
        <xdr:cNvPr id="182" name="テキスト ボックス 181"/>
        <xdr:cNvSpPr txBox="1"/>
      </xdr:nvSpPr>
      <xdr:spPr>
        <a:xfrm>
          <a:off x="1719795" y="1311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23786</xdr:rowOff>
    </xdr:from>
    <xdr:to>
      <xdr:col>6</xdr:col>
      <xdr:colOff>38100</xdr:colOff>
      <xdr:row>76</xdr:row>
      <xdr:rowOff>125386</xdr:rowOff>
    </xdr:to>
    <xdr:sp macro="" textlink="">
      <xdr:nvSpPr>
        <xdr:cNvPr id="183" name="フローチャート: 判断 182"/>
        <xdr:cNvSpPr/>
      </xdr:nvSpPr>
      <xdr:spPr>
        <a:xfrm>
          <a:off x="1079500" y="1305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116513</xdr:rowOff>
    </xdr:from>
    <xdr:ext cx="599010" cy="259045"/>
    <xdr:sp macro="" textlink="">
      <xdr:nvSpPr>
        <xdr:cNvPr id="184" name="テキスト ボックス 183"/>
        <xdr:cNvSpPr txBox="1"/>
      </xdr:nvSpPr>
      <xdr:spPr>
        <a:xfrm>
          <a:off x="830795" y="1314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65615</xdr:rowOff>
    </xdr:from>
    <xdr:to>
      <xdr:col>24</xdr:col>
      <xdr:colOff>114300</xdr:colOff>
      <xdr:row>73</xdr:row>
      <xdr:rowOff>167215</xdr:rowOff>
    </xdr:to>
    <xdr:sp macro="" textlink="">
      <xdr:nvSpPr>
        <xdr:cNvPr id="190" name="楕円 189"/>
        <xdr:cNvSpPr/>
      </xdr:nvSpPr>
      <xdr:spPr>
        <a:xfrm>
          <a:off x="4584700" y="1258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88492</xdr:rowOff>
    </xdr:from>
    <xdr:ext cx="599010" cy="259045"/>
    <xdr:sp macro="" textlink="">
      <xdr:nvSpPr>
        <xdr:cNvPr id="191" name="民生費該当値テキスト"/>
        <xdr:cNvSpPr txBox="1"/>
      </xdr:nvSpPr>
      <xdr:spPr>
        <a:xfrm>
          <a:off x="4686300" y="1243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79225</xdr:rowOff>
    </xdr:from>
    <xdr:to>
      <xdr:col>20</xdr:col>
      <xdr:colOff>38100</xdr:colOff>
      <xdr:row>74</xdr:row>
      <xdr:rowOff>9375</xdr:rowOff>
    </xdr:to>
    <xdr:sp macro="" textlink="">
      <xdr:nvSpPr>
        <xdr:cNvPr id="192" name="楕円 191"/>
        <xdr:cNvSpPr/>
      </xdr:nvSpPr>
      <xdr:spPr>
        <a:xfrm>
          <a:off x="3746500" y="1259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25902</xdr:rowOff>
    </xdr:from>
    <xdr:ext cx="599010" cy="259045"/>
    <xdr:sp macro="" textlink="">
      <xdr:nvSpPr>
        <xdr:cNvPr id="193" name="テキスト ボックス 192"/>
        <xdr:cNvSpPr txBox="1"/>
      </xdr:nvSpPr>
      <xdr:spPr>
        <a:xfrm>
          <a:off x="3497795" y="1237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134593</xdr:rowOff>
    </xdr:from>
    <xdr:to>
      <xdr:col>15</xdr:col>
      <xdr:colOff>101600</xdr:colOff>
      <xdr:row>74</xdr:row>
      <xdr:rowOff>64743</xdr:rowOff>
    </xdr:to>
    <xdr:sp macro="" textlink="">
      <xdr:nvSpPr>
        <xdr:cNvPr id="194" name="楕円 193"/>
        <xdr:cNvSpPr/>
      </xdr:nvSpPr>
      <xdr:spPr>
        <a:xfrm>
          <a:off x="2857500" y="126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81270</xdr:rowOff>
    </xdr:from>
    <xdr:ext cx="599010" cy="259045"/>
    <xdr:sp macro="" textlink="">
      <xdr:nvSpPr>
        <xdr:cNvPr id="195" name="テキスト ボックス 194"/>
        <xdr:cNvSpPr txBox="1"/>
      </xdr:nvSpPr>
      <xdr:spPr>
        <a:xfrm>
          <a:off x="2608795" y="1242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136645</xdr:rowOff>
    </xdr:from>
    <xdr:to>
      <xdr:col>10</xdr:col>
      <xdr:colOff>165100</xdr:colOff>
      <xdr:row>74</xdr:row>
      <xdr:rowOff>66795</xdr:rowOff>
    </xdr:to>
    <xdr:sp macro="" textlink="">
      <xdr:nvSpPr>
        <xdr:cNvPr id="196" name="楕円 195"/>
        <xdr:cNvSpPr/>
      </xdr:nvSpPr>
      <xdr:spPr>
        <a:xfrm>
          <a:off x="1968500" y="126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83322</xdr:rowOff>
    </xdr:from>
    <xdr:ext cx="599010" cy="259045"/>
    <xdr:sp macro="" textlink="">
      <xdr:nvSpPr>
        <xdr:cNvPr id="197" name="テキスト ボックス 196"/>
        <xdr:cNvSpPr txBox="1"/>
      </xdr:nvSpPr>
      <xdr:spPr>
        <a:xfrm>
          <a:off x="1719795" y="1242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4675</xdr:rowOff>
    </xdr:from>
    <xdr:to>
      <xdr:col>6</xdr:col>
      <xdr:colOff>38100</xdr:colOff>
      <xdr:row>74</xdr:row>
      <xdr:rowOff>106275</xdr:rowOff>
    </xdr:to>
    <xdr:sp macro="" textlink="">
      <xdr:nvSpPr>
        <xdr:cNvPr id="198" name="楕円 197"/>
        <xdr:cNvSpPr/>
      </xdr:nvSpPr>
      <xdr:spPr>
        <a:xfrm>
          <a:off x="1079500" y="126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122802</xdr:rowOff>
    </xdr:from>
    <xdr:ext cx="599010" cy="259045"/>
    <xdr:sp macro="" textlink="">
      <xdr:nvSpPr>
        <xdr:cNvPr id="199" name="テキスト ボックス 198"/>
        <xdr:cNvSpPr txBox="1"/>
      </xdr:nvSpPr>
      <xdr:spPr>
        <a:xfrm>
          <a:off x="830795" y="1246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133713</xdr:rowOff>
    </xdr:from>
    <xdr:to>
      <xdr:col>24</xdr:col>
      <xdr:colOff>63500</xdr:colOff>
      <xdr:row>99</xdr:row>
      <xdr:rowOff>25073</xdr:rowOff>
    </xdr:to>
    <xdr:cxnSp macro="">
      <xdr:nvCxnSpPr>
        <xdr:cNvPr id="231" name="直線コネクタ 230"/>
        <xdr:cNvCxnSpPr/>
      </xdr:nvCxnSpPr>
      <xdr:spPr>
        <a:xfrm flipV="1">
          <a:off x="3797300" y="16935813"/>
          <a:ext cx="838200" cy="6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153959</xdr:rowOff>
    </xdr:from>
    <xdr:ext cx="534377" cy="259045"/>
    <xdr:sp macro="" textlink="">
      <xdr:nvSpPr>
        <xdr:cNvPr id="232" name="衛生費平均値テキスト"/>
        <xdr:cNvSpPr txBox="1"/>
      </xdr:nvSpPr>
      <xdr:spPr>
        <a:xfrm>
          <a:off x="4686300" y="1661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25073</xdr:rowOff>
    </xdr:from>
    <xdr:to>
      <xdr:col>19</xdr:col>
      <xdr:colOff>177800</xdr:colOff>
      <xdr:row>99</xdr:row>
      <xdr:rowOff>60550</xdr:rowOff>
    </xdr:to>
    <xdr:cxnSp macro="">
      <xdr:nvCxnSpPr>
        <xdr:cNvPr id="234" name="直線コネクタ 233"/>
        <xdr:cNvCxnSpPr/>
      </xdr:nvCxnSpPr>
      <xdr:spPr>
        <a:xfrm flipV="1">
          <a:off x="2908300" y="16998623"/>
          <a:ext cx="889000" cy="3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91476</xdr:rowOff>
    </xdr:from>
    <xdr:ext cx="534377" cy="259045"/>
    <xdr:sp macro="" textlink="">
      <xdr:nvSpPr>
        <xdr:cNvPr id="236" name="テキスト ボックス 235"/>
        <xdr:cNvSpPr txBox="1"/>
      </xdr:nvSpPr>
      <xdr:spPr>
        <a:xfrm>
          <a:off x="3530111" y="165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60550</xdr:rowOff>
    </xdr:from>
    <xdr:to>
      <xdr:col>15</xdr:col>
      <xdr:colOff>50800</xdr:colOff>
      <xdr:row>99</xdr:row>
      <xdr:rowOff>82431</xdr:rowOff>
    </xdr:to>
    <xdr:cxnSp macro="">
      <xdr:nvCxnSpPr>
        <xdr:cNvPr id="237" name="直線コネクタ 236"/>
        <xdr:cNvCxnSpPr/>
      </xdr:nvCxnSpPr>
      <xdr:spPr>
        <a:xfrm flipV="1">
          <a:off x="2019300" y="17034100"/>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137228</xdr:rowOff>
    </xdr:from>
    <xdr:ext cx="534377" cy="259045"/>
    <xdr:sp macro="" textlink="">
      <xdr:nvSpPr>
        <xdr:cNvPr id="239" name="テキスト ボックス 238"/>
        <xdr:cNvSpPr txBox="1"/>
      </xdr:nvSpPr>
      <xdr:spPr>
        <a:xfrm>
          <a:off x="2641111" y="165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82431</xdr:rowOff>
    </xdr:from>
    <xdr:to>
      <xdr:col>10</xdr:col>
      <xdr:colOff>114300</xdr:colOff>
      <xdr:row>99</xdr:row>
      <xdr:rowOff>85936</xdr:rowOff>
    </xdr:to>
    <xdr:cxnSp macro="">
      <xdr:nvCxnSpPr>
        <xdr:cNvPr id="240" name="直線コネクタ 239"/>
        <xdr:cNvCxnSpPr/>
      </xdr:nvCxnSpPr>
      <xdr:spPr>
        <a:xfrm flipV="1">
          <a:off x="1130300" y="17055981"/>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2891</xdr:rowOff>
    </xdr:from>
    <xdr:to>
      <xdr:col>10</xdr:col>
      <xdr:colOff>165100</xdr:colOff>
      <xdr:row>98</xdr:row>
      <xdr:rowOff>104491</xdr:rowOff>
    </xdr:to>
    <xdr:sp macro="" textlink="">
      <xdr:nvSpPr>
        <xdr:cNvPr id="241" name="フローチャート: 判断 240"/>
        <xdr:cNvSpPr/>
      </xdr:nvSpPr>
      <xdr:spPr>
        <a:xfrm>
          <a:off x="1968500" y="168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121018</xdr:rowOff>
    </xdr:from>
    <xdr:ext cx="534377" cy="259045"/>
    <xdr:sp macro="" textlink="">
      <xdr:nvSpPr>
        <xdr:cNvPr id="242" name="テキスト ボックス 241"/>
        <xdr:cNvSpPr txBox="1"/>
      </xdr:nvSpPr>
      <xdr:spPr>
        <a:xfrm>
          <a:off x="1752111" y="165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159276</xdr:rowOff>
    </xdr:from>
    <xdr:to>
      <xdr:col>6</xdr:col>
      <xdr:colOff>38100</xdr:colOff>
      <xdr:row>98</xdr:row>
      <xdr:rowOff>89426</xdr:rowOff>
    </xdr:to>
    <xdr:sp macro="" textlink="">
      <xdr:nvSpPr>
        <xdr:cNvPr id="243" name="フローチャート: 判断 242"/>
        <xdr:cNvSpPr/>
      </xdr:nvSpPr>
      <xdr:spPr>
        <a:xfrm>
          <a:off x="1079500" y="1678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105953</xdr:rowOff>
    </xdr:from>
    <xdr:ext cx="534377" cy="259045"/>
    <xdr:sp macro="" textlink="">
      <xdr:nvSpPr>
        <xdr:cNvPr id="244" name="テキスト ボックス 243"/>
        <xdr:cNvSpPr txBox="1"/>
      </xdr:nvSpPr>
      <xdr:spPr>
        <a:xfrm>
          <a:off x="863111" y="1656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82913</xdr:rowOff>
    </xdr:from>
    <xdr:to>
      <xdr:col>24</xdr:col>
      <xdr:colOff>114300</xdr:colOff>
      <xdr:row>99</xdr:row>
      <xdr:rowOff>13063</xdr:rowOff>
    </xdr:to>
    <xdr:sp macro="" textlink="">
      <xdr:nvSpPr>
        <xdr:cNvPr id="250" name="楕円 249"/>
        <xdr:cNvSpPr/>
      </xdr:nvSpPr>
      <xdr:spPr>
        <a:xfrm>
          <a:off x="4584700" y="168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61340</xdr:rowOff>
    </xdr:from>
    <xdr:ext cx="534377" cy="259045"/>
    <xdr:sp macro="" textlink="">
      <xdr:nvSpPr>
        <xdr:cNvPr id="251" name="衛生費該当値テキスト"/>
        <xdr:cNvSpPr txBox="1"/>
      </xdr:nvSpPr>
      <xdr:spPr>
        <a:xfrm>
          <a:off x="4686300" y="1686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145723</xdr:rowOff>
    </xdr:from>
    <xdr:to>
      <xdr:col>20</xdr:col>
      <xdr:colOff>38100</xdr:colOff>
      <xdr:row>99</xdr:row>
      <xdr:rowOff>75873</xdr:rowOff>
    </xdr:to>
    <xdr:sp macro="" textlink="">
      <xdr:nvSpPr>
        <xdr:cNvPr id="252" name="楕円 251"/>
        <xdr:cNvSpPr/>
      </xdr:nvSpPr>
      <xdr:spPr>
        <a:xfrm>
          <a:off x="3746500" y="169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67000</xdr:rowOff>
    </xdr:from>
    <xdr:ext cx="534377" cy="259045"/>
    <xdr:sp macro="" textlink="">
      <xdr:nvSpPr>
        <xdr:cNvPr id="253" name="テキスト ボックス 252"/>
        <xdr:cNvSpPr txBox="1"/>
      </xdr:nvSpPr>
      <xdr:spPr>
        <a:xfrm>
          <a:off x="3530111" y="1704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9750</xdr:rowOff>
    </xdr:from>
    <xdr:to>
      <xdr:col>15</xdr:col>
      <xdr:colOff>101600</xdr:colOff>
      <xdr:row>99</xdr:row>
      <xdr:rowOff>111350</xdr:rowOff>
    </xdr:to>
    <xdr:sp macro="" textlink="">
      <xdr:nvSpPr>
        <xdr:cNvPr id="254" name="楕円 253"/>
        <xdr:cNvSpPr/>
      </xdr:nvSpPr>
      <xdr:spPr>
        <a:xfrm>
          <a:off x="2857500" y="169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102477</xdr:rowOff>
    </xdr:from>
    <xdr:ext cx="534377" cy="259045"/>
    <xdr:sp macro="" textlink="">
      <xdr:nvSpPr>
        <xdr:cNvPr id="255" name="テキスト ボックス 254"/>
        <xdr:cNvSpPr txBox="1"/>
      </xdr:nvSpPr>
      <xdr:spPr>
        <a:xfrm>
          <a:off x="2641111" y="170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31631</xdr:rowOff>
    </xdr:from>
    <xdr:to>
      <xdr:col>10</xdr:col>
      <xdr:colOff>165100</xdr:colOff>
      <xdr:row>99</xdr:row>
      <xdr:rowOff>133231</xdr:rowOff>
    </xdr:to>
    <xdr:sp macro="" textlink="">
      <xdr:nvSpPr>
        <xdr:cNvPr id="256" name="楕円 255"/>
        <xdr:cNvSpPr/>
      </xdr:nvSpPr>
      <xdr:spPr>
        <a:xfrm>
          <a:off x="1968500" y="170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124358</xdr:rowOff>
    </xdr:from>
    <xdr:ext cx="534377" cy="259045"/>
    <xdr:sp macro="" textlink="">
      <xdr:nvSpPr>
        <xdr:cNvPr id="257" name="テキスト ボックス 256"/>
        <xdr:cNvSpPr txBox="1"/>
      </xdr:nvSpPr>
      <xdr:spPr>
        <a:xfrm>
          <a:off x="1752111" y="170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35136</xdr:rowOff>
    </xdr:from>
    <xdr:to>
      <xdr:col>6</xdr:col>
      <xdr:colOff>38100</xdr:colOff>
      <xdr:row>99</xdr:row>
      <xdr:rowOff>136736</xdr:rowOff>
    </xdr:to>
    <xdr:sp macro="" textlink="">
      <xdr:nvSpPr>
        <xdr:cNvPr id="258" name="楕円 257"/>
        <xdr:cNvSpPr/>
      </xdr:nvSpPr>
      <xdr:spPr>
        <a:xfrm>
          <a:off x="1079500" y="1700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127863</xdr:rowOff>
    </xdr:from>
    <xdr:ext cx="534377" cy="259045"/>
    <xdr:sp macro="" textlink="">
      <xdr:nvSpPr>
        <xdr:cNvPr id="259" name="テキスト ボックス 258"/>
        <xdr:cNvSpPr txBox="1"/>
      </xdr:nvSpPr>
      <xdr:spPr>
        <a:xfrm>
          <a:off x="863111" y="1710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168275</xdr:rowOff>
    </xdr:from>
    <xdr:to>
      <xdr:col>55</xdr:col>
      <xdr:colOff>0</xdr:colOff>
      <xdr:row>38</xdr:row>
      <xdr:rowOff>32944</xdr:rowOff>
    </xdr:to>
    <xdr:cxnSp macro="">
      <xdr:nvCxnSpPr>
        <xdr:cNvPr id="286" name="直線コネクタ 285"/>
        <xdr:cNvCxnSpPr/>
      </xdr:nvCxnSpPr>
      <xdr:spPr>
        <a:xfrm>
          <a:off x="9639300" y="6511925"/>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61519</xdr:rowOff>
    </xdr:from>
    <xdr:to>
      <xdr:col>50</xdr:col>
      <xdr:colOff>114300</xdr:colOff>
      <xdr:row>37</xdr:row>
      <xdr:rowOff>168275</xdr:rowOff>
    </xdr:to>
    <xdr:cxnSp macro="">
      <xdr:nvCxnSpPr>
        <xdr:cNvPr id="289" name="直線コネクタ 288"/>
        <xdr:cNvCxnSpPr/>
      </xdr:nvCxnSpPr>
      <xdr:spPr>
        <a:xfrm>
          <a:off x="8750300" y="6405169"/>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13513</xdr:rowOff>
    </xdr:from>
    <xdr:to>
      <xdr:col>45</xdr:col>
      <xdr:colOff>177800</xdr:colOff>
      <xdr:row>37</xdr:row>
      <xdr:rowOff>61519</xdr:rowOff>
    </xdr:to>
    <xdr:cxnSp macro="">
      <xdr:nvCxnSpPr>
        <xdr:cNvPr id="292" name="直線コネクタ 291"/>
        <xdr:cNvCxnSpPr/>
      </xdr:nvCxnSpPr>
      <xdr:spPr>
        <a:xfrm>
          <a:off x="7861300" y="5842813"/>
          <a:ext cx="8890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11548</xdr:rowOff>
    </xdr:from>
    <xdr:ext cx="378565" cy="259045"/>
    <xdr:sp macro="" textlink="">
      <xdr:nvSpPr>
        <xdr:cNvPr id="294" name="テキスト ボックス 293"/>
        <xdr:cNvSpPr txBox="1"/>
      </xdr:nvSpPr>
      <xdr:spPr>
        <a:xfrm>
          <a:off x="8561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30886</xdr:rowOff>
    </xdr:from>
    <xdr:to>
      <xdr:col>41</xdr:col>
      <xdr:colOff>50800</xdr:colOff>
      <xdr:row>34</xdr:row>
      <xdr:rowOff>13513</xdr:rowOff>
    </xdr:to>
    <xdr:cxnSp macro="">
      <xdr:nvCxnSpPr>
        <xdr:cNvPr id="295" name="直線コネクタ 294"/>
        <xdr:cNvCxnSpPr/>
      </xdr:nvCxnSpPr>
      <xdr:spPr>
        <a:xfrm>
          <a:off x="6972300" y="5517286"/>
          <a:ext cx="889000" cy="3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170281</xdr:rowOff>
    </xdr:from>
    <xdr:to>
      <xdr:col>41</xdr:col>
      <xdr:colOff>101600</xdr:colOff>
      <xdr:row>37</xdr:row>
      <xdr:rowOff>100431</xdr:rowOff>
    </xdr:to>
    <xdr:sp macro="" textlink="">
      <xdr:nvSpPr>
        <xdr:cNvPr id="296" name="フローチャート: 判断 295"/>
        <xdr:cNvSpPr/>
      </xdr:nvSpPr>
      <xdr:spPr>
        <a:xfrm>
          <a:off x="7810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91558</xdr:rowOff>
    </xdr:from>
    <xdr:ext cx="469744" cy="259045"/>
    <xdr:sp macro="" textlink="">
      <xdr:nvSpPr>
        <xdr:cNvPr id="297" name="テキスト ボックス 296"/>
        <xdr:cNvSpPr txBox="1"/>
      </xdr:nvSpPr>
      <xdr:spPr>
        <a:xfrm>
          <a:off x="7626428" y="64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3404</xdr:rowOff>
    </xdr:from>
    <xdr:to>
      <xdr:col>36</xdr:col>
      <xdr:colOff>165100</xdr:colOff>
      <xdr:row>36</xdr:row>
      <xdr:rowOff>105004</xdr:rowOff>
    </xdr:to>
    <xdr:sp macro="" textlink="">
      <xdr:nvSpPr>
        <xdr:cNvPr id="298" name="フローチャート: 判断 297"/>
        <xdr:cNvSpPr/>
      </xdr:nvSpPr>
      <xdr:spPr>
        <a:xfrm>
          <a:off x="6921500" y="617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96131</xdr:rowOff>
    </xdr:from>
    <xdr:ext cx="469744" cy="259045"/>
    <xdr:sp macro="" textlink="">
      <xdr:nvSpPr>
        <xdr:cNvPr id="299" name="テキスト ボックス 298"/>
        <xdr:cNvSpPr txBox="1"/>
      </xdr:nvSpPr>
      <xdr:spPr>
        <a:xfrm>
          <a:off x="6737428" y="62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153594</xdr:rowOff>
    </xdr:from>
    <xdr:to>
      <xdr:col>55</xdr:col>
      <xdr:colOff>50800</xdr:colOff>
      <xdr:row>38</xdr:row>
      <xdr:rowOff>83744</xdr:rowOff>
    </xdr:to>
    <xdr:sp macro="" textlink="">
      <xdr:nvSpPr>
        <xdr:cNvPr id="305" name="楕円 304"/>
        <xdr:cNvSpPr/>
      </xdr:nvSpPr>
      <xdr:spPr>
        <a:xfrm>
          <a:off x="104267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75557</xdr:rowOff>
    </xdr:from>
    <xdr:ext cx="378565" cy="259045"/>
    <xdr:sp macro="" textlink="">
      <xdr:nvSpPr>
        <xdr:cNvPr id="306" name="労働費該当値テキスト"/>
        <xdr:cNvSpPr txBox="1"/>
      </xdr:nvSpPr>
      <xdr:spPr>
        <a:xfrm>
          <a:off x="10528300" y="64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117475</xdr:rowOff>
    </xdr:from>
    <xdr:to>
      <xdr:col>50</xdr:col>
      <xdr:colOff>165100</xdr:colOff>
      <xdr:row>38</xdr:row>
      <xdr:rowOff>47625</xdr:rowOff>
    </xdr:to>
    <xdr:sp macro="" textlink="">
      <xdr:nvSpPr>
        <xdr:cNvPr id="307" name="楕円 306"/>
        <xdr:cNvSpPr/>
      </xdr:nvSpPr>
      <xdr:spPr>
        <a:xfrm>
          <a:off x="9588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38752</xdr:rowOff>
    </xdr:from>
    <xdr:ext cx="378565" cy="259045"/>
    <xdr:sp macro="" textlink="">
      <xdr:nvSpPr>
        <xdr:cNvPr id="308" name="テキスト ボックス 307"/>
        <xdr:cNvSpPr txBox="1"/>
      </xdr:nvSpPr>
      <xdr:spPr>
        <a:xfrm>
          <a:off x="9450017" y="6553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10719</xdr:rowOff>
    </xdr:from>
    <xdr:to>
      <xdr:col>46</xdr:col>
      <xdr:colOff>38100</xdr:colOff>
      <xdr:row>37</xdr:row>
      <xdr:rowOff>112319</xdr:rowOff>
    </xdr:to>
    <xdr:sp macro="" textlink="">
      <xdr:nvSpPr>
        <xdr:cNvPr id="309" name="楕円 308"/>
        <xdr:cNvSpPr/>
      </xdr:nvSpPr>
      <xdr:spPr>
        <a:xfrm>
          <a:off x="8699500" y="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128846</xdr:rowOff>
    </xdr:from>
    <xdr:ext cx="469744" cy="259045"/>
    <xdr:sp macro="" textlink="">
      <xdr:nvSpPr>
        <xdr:cNvPr id="310" name="テキスト ボックス 309"/>
        <xdr:cNvSpPr txBox="1"/>
      </xdr:nvSpPr>
      <xdr:spPr>
        <a:xfrm>
          <a:off x="8515428" y="61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134163</xdr:rowOff>
    </xdr:from>
    <xdr:to>
      <xdr:col>41</xdr:col>
      <xdr:colOff>101600</xdr:colOff>
      <xdr:row>34</xdr:row>
      <xdr:rowOff>64313</xdr:rowOff>
    </xdr:to>
    <xdr:sp macro="" textlink="">
      <xdr:nvSpPr>
        <xdr:cNvPr id="311" name="楕円 310"/>
        <xdr:cNvSpPr/>
      </xdr:nvSpPr>
      <xdr:spPr>
        <a:xfrm>
          <a:off x="7810500" y="57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80840</xdr:rowOff>
    </xdr:from>
    <xdr:ext cx="469744" cy="259045"/>
    <xdr:sp macro="" textlink="">
      <xdr:nvSpPr>
        <xdr:cNvPr id="312" name="テキスト ボックス 311"/>
        <xdr:cNvSpPr txBox="1"/>
      </xdr:nvSpPr>
      <xdr:spPr>
        <a:xfrm>
          <a:off x="7626428" y="556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151536</xdr:rowOff>
    </xdr:from>
    <xdr:to>
      <xdr:col>36</xdr:col>
      <xdr:colOff>165100</xdr:colOff>
      <xdr:row>32</xdr:row>
      <xdr:rowOff>81686</xdr:rowOff>
    </xdr:to>
    <xdr:sp macro="" textlink="">
      <xdr:nvSpPr>
        <xdr:cNvPr id="313" name="楕円 312"/>
        <xdr:cNvSpPr/>
      </xdr:nvSpPr>
      <xdr:spPr>
        <a:xfrm>
          <a:off x="6921500" y="54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98213</xdr:rowOff>
    </xdr:from>
    <xdr:ext cx="469744" cy="259045"/>
    <xdr:sp macro="" textlink="">
      <xdr:nvSpPr>
        <xdr:cNvPr id="314" name="テキスト ボックス 313"/>
        <xdr:cNvSpPr txBox="1"/>
      </xdr:nvSpPr>
      <xdr:spPr>
        <a:xfrm>
          <a:off x="6737428" y="524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131144</xdr:rowOff>
    </xdr:from>
    <xdr:to>
      <xdr:col>55</xdr:col>
      <xdr:colOff>0</xdr:colOff>
      <xdr:row>55</xdr:row>
      <xdr:rowOff>43329</xdr:rowOff>
    </xdr:to>
    <xdr:cxnSp macro="">
      <xdr:nvCxnSpPr>
        <xdr:cNvPr id="345" name="直線コネクタ 344"/>
        <xdr:cNvCxnSpPr/>
      </xdr:nvCxnSpPr>
      <xdr:spPr>
        <a:xfrm>
          <a:off x="9639300" y="9389444"/>
          <a:ext cx="838200" cy="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118239</xdr:rowOff>
    </xdr:from>
    <xdr:ext cx="534377" cy="259045"/>
    <xdr:sp macro="" textlink="">
      <xdr:nvSpPr>
        <xdr:cNvPr id="346" name="農林水産業費平均値テキスト"/>
        <xdr:cNvSpPr txBox="1"/>
      </xdr:nvSpPr>
      <xdr:spPr>
        <a:xfrm>
          <a:off x="10528300" y="9547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121804</xdr:rowOff>
    </xdr:from>
    <xdr:to>
      <xdr:col>50</xdr:col>
      <xdr:colOff>114300</xdr:colOff>
      <xdr:row>54</xdr:row>
      <xdr:rowOff>131144</xdr:rowOff>
    </xdr:to>
    <xdr:cxnSp macro="">
      <xdr:nvCxnSpPr>
        <xdr:cNvPr id="348" name="直線コネクタ 347"/>
        <xdr:cNvCxnSpPr/>
      </xdr:nvCxnSpPr>
      <xdr:spPr>
        <a:xfrm>
          <a:off x="8750300" y="9208654"/>
          <a:ext cx="889000" cy="18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111186</xdr:rowOff>
    </xdr:from>
    <xdr:ext cx="534377" cy="259045"/>
    <xdr:sp macro="" textlink="">
      <xdr:nvSpPr>
        <xdr:cNvPr id="350" name="テキスト ボックス 349"/>
        <xdr:cNvSpPr txBox="1"/>
      </xdr:nvSpPr>
      <xdr:spPr>
        <a:xfrm>
          <a:off x="9372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121804</xdr:rowOff>
    </xdr:from>
    <xdr:to>
      <xdr:col>45</xdr:col>
      <xdr:colOff>177800</xdr:colOff>
      <xdr:row>54</xdr:row>
      <xdr:rowOff>133985</xdr:rowOff>
    </xdr:to>
    <xdr:cxnSp macro="">
      <xdr:nvCxnSpPr>
        <xdr:cNvPr id="351" name="直線コネクタ 350"/>
        <xdr:cNvCxnSpPr/>
      </xdr:nvCxnSpPr>
      <xdr:spPr>
        <a:xfrm flipV="1">
          <a:off x="7861300" y="9208654"/>
          <a:ext cx="889000" cy="18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52" name="フローチャート: 判断 351"/>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168009</xdr:rowOff>
    </xdr:from>
    <xdr:ext cx="534377" cy="259045"/>
    <xdr:sp macro="" textlink="">
      <xdr:nvSpPr>
        <xdr:cNvPr id="353" name="テキスト ボックス 352"/>
        <xdr:cNvSpPr txBox="1"/>
      </xdr:nvSpPr>
      <xdr:spPr>
        <a:xfrm>
          <a:off x="8483111" y="97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133985</xdr:rowOff>
    </xdr:from>
    <xdr:to>
      <xdr:col>41</xdr:col>
      <xdr:colOff>50800</xdr:colOff>
      <xdr:row>55</xdr:row>
      <xdr:rowOff>65699</xdr:rowOff>
    </xdr:to>
    <xdr:cxnSp macro="">
      <xdr:nvCxnSpPr>
        <xdr:cNvPr id="354" name="直線コネクタ 353"/>
        <xdr:cNvCxnSpPr/>
      </xdr:nvCxnSpPr>
      <xdr:spPr>
        <a:xfrm flipV="1">
          <a:off x="6972300" y="9392285"/>
          <a:ext cx="889000" cy="10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57876</xdr:rowOff>
    </xdr:from>
    <xdr:to>
      <xdr:col>41</xdr:col>
      <xdr:colOff>101600</xdr:colOff>
      <xdr:row>56</xdr:row>
      <xdr:rowOff>159476</xdr:rowOff>
    </xdr:to>
    <xdr:sp macro="" textlink="">
      <xdr:nvSpPr>
        <xdr:cNvPr id="355" name="フローチャート: 判断 354"/>
        <xdr:cNvSpPr/>
      </xdr:nvSpPr>
      <xdr:spPr>
        <a:xfrm>
          <a:off x="7810500" y="965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150603</xdr:rowOff>
    </xdr:from>
    <xdr:ext cx="534377" cy="259045"/>
    <xdr:sp macro="" textlink="">
      <xdr:nvSpPr>
        <xdr:cNvPr id="356" name="テキスト ボックス 355"/>
        <xdr:cNvSpPr txBox="1"/>
      </xdr:nvSpPr>
      <xdr:spPr>
        <a:xfrm>
          <a:off x="7594111" y="975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99481</xdr:rowOff>
    </xdr:from>
    <xdr:to>
      <xdr:col>36</xdr:col>
      <xdr:colOff>165100</xdr:colOff>
      <xdr:row>57</xdr:row>
      <xdr:rowOff>29631</xdr:rowOff>
    </xdr:to>
    <xdr:sp macro="" textlink="">
      <xdr:nvSpPr>
        <xdr:cNvPr id="357" name="フローチャート: 判断 356"/>
        <xdr:cNvSpPr/>
      </xdr:nvSpPr>
      <xdr:spPr>
        <a:xfrm>
          <a:off x="6921500" y="97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20758</xdr:rowOff>
    </xdr:from>
    <xdr:ext cx="534377" cy="259045"/>
    <xdr:sp macro="" textlink="">
      <xdr:nvSpPr>
        <xdr:cNvPr id="358" name="テキスト ボックス 357"/>
        <xdr:cNvSpPr txBox="1"/>
      </xdr:nvSpPr>
      <xdr:spPr>
        <a:xfrm>
          <a:off x="6705111" y="979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163979</xdr:rowOff>
    </xdr:from>
    <xdr:to>
      <xdr:col>55</xdr:col>
      <xdr:colOff>50800</xdr:colOff>
      <xdr:row>55</xdr:row>
      <xdr:rowOff>94129</xdr:rowOff>
    </xdr:to>
    <xdr:sp macro="" textlink="">
      <xdr:nvSpPr>
        <xdr:cNvPr id="364" name="楕円 363"/>
        <xdr:cNvSpPr/>
      </xdr:nvSpPr>
      <xdr:spPr>
        <a:xfrm>
          <a:off x="10426700" y="94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15406</xdr:rowOff>
    </xdr:from>
    <xdr:ext cx="534377" cy="259045"/>
    <xdr:sp macro="" textlink="">
      <xdr:nvSpPr>
        <xdr:cNvPr id="365" name="農林水産業費該当値テキスト"/>
        <xdr:cNvSpPr txBox="1"/>
      </xdr:nvSpPr>
      <xdr:spPr>
        <a:xfrm>
          <a:off x="10528300" y="927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80344</xdr:rowOff>
    </xdr:from>
    <xdr:to>
      <xdr:col>50</xdr:col>
      <xdr:colOff>165100</xdr:colOff>
      <xdr:row>55</xdr:row>
      <xdr:rowOff>10494</xdr:rowOff>
    </xdr:to>
    <xdr:sp macro="" textlink="">
      <xdr:nvSpPr>
        <xdr:cNvPr id="366" name="楕円 365"/>
        <xdr:cNvSpPr/>
      </xdr:nvSpPr>
      <xdr:spPr>
        <a:xfrm>
          <a:off x="9588500" y="933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27021</xdr:rowOff>
    </xdr:from>
    <xdr:ext cx="534377" cy="259045"/>
    <xdr:sp macro="" textlink="">
      <xdr:nvSpPr>
        <xdr:cNvPr id="367" name="テキスト ボックス 366"/>
        <xdr:cNvSpPr txBox="1"/>
      </xdr:nvSpPr>
      <xdr:spPr>
        <a:xfrm>
          <a:off x="9372111" y="911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71004</xdr:rowOff>
    </xdr:from>
    <xdr:to>
      <xdr:col>46</xdr:col>
      <xdr:colOff>38100</xdr:colOff>
      <xdr:row>54</xdr:row>
      <xdr:rowOff>1154</xdr:rowOff>
    </xdr:to>
    <xdr:sp macro="" textlink="">
      <xdr:nvSpPr>
        <xdr:cNvPr id="368" name="楕円 367"/>
        <xdr:cNvSpPr/>
      </xdr:nvSpPr>
      <xdr:spPr>
        <a:xfrm>
          <a:off x="8699500" y="91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17681</xdr:rowOff>
    </xdr:from>
    <xdr:ext cx="534377" cy="259045"/>
    <xdr:sp macro="" textlink="">
      <xdr:nvSpPr>
        <xdr:cNvPr id="369" name="テキスト ボックス 368"/>
        <xdr:cNvSpPr txBox="1"/>
      </xdr:nvSpPr>
      <xdr:spPr>
        <a:xfrm>
          <a:off x="8483111" y="89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83185</xdr:rowOff>
    </xdr:from>
    <xdr:to>
      <xdr:col>41</xdr:col>
      <xdr:colOff>101600</xdr:colOff>
      <xdr:row>55</xdr:row>
      <xdr:rowOff>13335</xdr:rowOff>
    </xdr:to>
    <xdr:sp macro="" textlink="">
      <xdr:nvSpPr>
        <xdr:cNvPr id="370" name="楕円 369"/>
        <xdr:cNvSpPr/>
      </xdr:nvSpPr>
      <xdr:spPr>
        <a:xfrm>
          <a:off x="7810500" y="93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29862</xdr:rowOff>
    </xdr:from>
    <xdr:ext cx="534377" cy="259045"/>
    <xdr:sp macro="" textlink="">
      <xdr:nvSpPr>
        <xdr:cNvPr id="371" name="テキスト ボックス 370"/>
        <xdr:cNvSpPr txBox="1"/>
      </xdr:nvSpPr>
      <xdr:spPr>
        <a:xfrm>
          <a:off x="7594111" y="91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14899</xdr:rowOff>
    </xdr:from>
    <xdr:to>
      <xdr:col>36</xdr:col>
      <xdr:colOff>165100</xdr:colOff>
      <xdr:row>55</xdr:row>
      <xdr:rowOff>116499</xdr:rowOff>
    </xdr:to>
    <xdr:sp macro="" textlink="">
      <xdr:nvSpPr>
        <xdr:cNvPr id="372" name="楕円 371"/>
        <xdr:cNvSpPr/>
      </xdr:nvSpPr>
      <xdr:spPr>
        <a:xfrm>
          <a:off x="6921500" y="94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133026</xdr:rowOff>
    </xdr:from>
    <xdr:ext cx="534377" cy="259045"/>
    <xdr:sp macro="" textlink="">
      <xdr:nvSpPr>
        <xdr:cNvPr id="373" name="テキスト ボックス 372"/>
        <xdr:cNvSpPr txBox="1"/>
      </xdr:nvSpPr>
      <xdr:spPr>
        <a:xfrm>
          <a:off x="6705111" y="92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77390</xdr:rowOff>
    </xdr:from>
    <xdr:to>
      <xdr:col>55</xdr:col>
      <xdr:colOff>0</xdr:colOff>
      <xdr:row>74</xdr:row>
      <xdr:rowOff>166708</xdr:rowOff>
    </xdr:to>
    <xdr:cxnSp macro="">
      <xdr:nvCxnSpPr>
        <xdr:cNvPr id="404" name="直線コネクタ 403"/>
        <xdr:cNvCxnSpPr/>
      </xdr:nvCxnSpPr>
      <xdr:spPr>
        <a:xfrm flipV="1">
          <a:off x="9639300" y="12593240"/>
          <a:ext cx="838200" cy="26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42181</xdr:rowOff>
    </xdr:from>
    <xdr:ext cx="534377" cy="259045"/>
    <xdr:sp macro="" textlink="">
      <xdr:nvSpPr>
        <xdr:cNvPr id="405" name="商工費平均値テキスト"/>
        <xdr:cNvSpPr txBox="1"/>
      </xdr:nvSpPr>
      <xdr:spPr>
        <a:xfrm>
          <a:off x="10528300" y="1307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166708</xdr:rowOff>
    </xdr:from>
    <xdr:to>
      <xdr:col>50</xdr:col>
      <xdr:colOff>114300</xdr:colOff>
      <xdr:row>76</xdr:row>
      <xdr:rowOff>3194</xdr:rowOff>
    </xdr:to>
    <xdr:cxnSp macro="">
      <xdr:nvCxnSpPr>
        <xdr:cNvPr id="407" name="直線コネクタ 406"/>
        <xdr:cNvCxnSpPr/>
      </xdr:nvCxnSpPr>
      <xdr:spPr>
        <a:xfrm flipV="1">
          <a:off x="8750300" y="12854008"/>
          <a:ext cx="889000" cy="17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6618</xdr:rowOff>
    </xdr:from>
    <xdr:ext cx="534377" cy="259045"/>
    <xdr:sp macro="" textlink="">
      <xdr:nvSpPr>
        <xdr:cNvPr id="409" name="テキスト ボックス 408"/>
        <xdr:cNvSpPr txBox="1"/>
      </xdr:nvSpPr>
      <xdr:spPr>
        <a:xfrm>
          <a:off x="9372111" y="132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3194</xdr:rowOff>
    </xdr:from>
    <xdr:to>
      <xdr:col>45</xdr:col>
      <xdr:colOff>177800</xdr:colOff>
      <xdr:row>76</xdr:row>
      <xdr:rowOff>120759</xdr:rowOff>
    </xdr:to>
    <xdr:cxnSp macro="">
      <xdr:nvCxnSpPr>
        <xdr:cNvPr id="410" name="直線コネクタ 409"/>
        <xdr:cNvCxnSpPr/>
      </xdr:nvCxnSpPr>
      <xdr:spPr>
        <a:xfrm flipV="1">
          <a:off x="7861300" y="13033394"/>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1" name="フローチャート: 判断 410"/>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125327</xdr:rowOff>
    </xdr:from>
    <xdr:ext cx="534377" cy="259045"/>
    <xdr:sp macro="" textlink="">
      <xdr:nvSpPr>
        <xdr:cNvPr id="412" name="テキスト ボックス 411"/>
        <xdr:cNvSpPr txBox="1"/>
      </xdr:nvSpPr>
      <xdr:spPr>
        <a:xfrm>
          <a:off x="8483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79546</xdr:rowOff>
    </xdr:from>
    <xdr:to>
      <xdr:col>41</xdr:col>
      <xdr:colOff>50800</xdr:colOff>
      <xdr:row>76</xdr:row>
      <xdr:rowOff>120759</xdr:rowOff>
    </xdr:to>
    <xdr:cxnSp macro="">
      <xdr:nvCxnSpPr>
        <xdr:cNvPr id="413" name="直線コネクタ 412"/>
        <xdr:cNvCxnSpPr/>
      </xdr:nvCxnSpPr>
      <xdr:spPr>
        <a:xfrm>
          <a:off x="6972300" y="13109746"/>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102060</xdr:rowOff>
    </xdr:from>
    <xdr:to>
      <xdr:col>41</xdr:col>
      <xdr:colOff>101600</xdr:colOff>
      <xdr:row>77</xdr:row>
      <xdr:rowOff>32210</xdr:rowOff>
    </xdr:to>
    <xdr:sp macro="" textlink="">
      <xdr:nvSpPr>
        <xdr:cNvPr id="414" name="フローチャート: 判断 413"/>
        <xdr:cNvSpPr/>
      </xdr:nvSpPr>
      <xdr:spPr>
        <a:xfrm>
          <a:off x="7810500" y="131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23337</xdr:rowOff>
    </xdr:from>
    <xdr:ext cx="534377" cy="259045"/>
    <xdr:sp macro="" textlink="">
      <xdr:nvSpPr>
        <xdr:cNvPr id="415" name="テキスト ボックス 414"/>
        <xdr:cNvSpPr txBox="1"/>
      </xdr:nvSpPr>
      <xdr:spPr>
        <a:xfrm>
          <a:off x="7594111" y="132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52519</xdr:rowOff>
    </xdr:from>
    <xdr:to>
      <xdr:col>36</xdr:col>
      <xdr:colOff>165100</xdr:colOff>
      <xdr:row>76</xdr:row>
      <xdr:rowOff>154119</xdr:rowOff>
    </xdr:to>
    <xdr:sp macro="" textlink="">
      <xdr:nvSpPr>
        <xdr:cNvPr id="416" name="フローチャート: 判断 415"/>
        <xdr:cNvSpPr/>
      </xdr:nvSpPr>
      <xdr:spPr>
        <a:xfrm>
          <a:off x="6921500" y="13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145246</xdr:rowOff>
    </xdr:from>
    <xdr:ext cx="534377" cy="259045"/>
    <xdr:sp macro="" textlink="">
      <xdr:nvSpPr>
        <xdr:cNvPr id="417" name="テキスト ボックス 416"/>
        <xdr:cNvSpPr txBox="1"/>
      </xdr:nvSpPr>
      <xdr:spPr>
        <a:xfrm>
          <a:off x="6705111" y="1317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26590</xdr:rowOff>
    </xdr:from>
    <xdr:to>
      <xdr:col>55</xdr:col>
      <xdr:colOff>50800</xdr:colOff>
      <xdr:row>73</xdr:row>
      <xdr:rowOff>128190</xdr:rowOff>
    </xdr:to>
    <xdr:sp macro="" textlink="">
      <xdr:nvSpPr>
        <xdr:cNvPr id="423" name="楕円 422"/>
        <xdr:cNvSpPr/>
      </xdr:nvSpPr>
      <xdr:spPr>
        <a:xfrm>
          <a:off x="10426700" y="1254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49467</xdr:rowOff>
    </xdr:from>
    <xdr:ext cx="534377" cy="259045"/>
    <xdr:sp macro="" textlink="">
      <xdr:nvSpPr>
        <xdr:cNvPr id="424" name="商工費該当値テキスト"/>
        <xdr:cNvSpPr txBox="1"/>
      </xdr:nvSpPr>
      <xdr:spPr>
        <a:xfrm>
          <a:off x="10528300" y="123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115908</xdr:rowOff>
    </xdr:from>
    <xdr:to>
      <xdr:col>50</xdr:col>
      <xdr:colOff>165100</xdr:colOff>
      <xdr:row>75</xdr:row>
      <xdr:rowOff>46058</xdr:rowOff>
    </xdr:to>
    <xdr:sp macro="" textlink="">
      <xdr:nvSpPr>
        <xdr:cNvPr id="425" name="楕円 424"/>
        <xdr:cNvSpPr/>
      </xdr:nvSpPr>
      <xdr:spPr>
        <a:xfrm>
          <a:off x="9588500" y="1280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62585</xdr:rowOff>
    </xdr:from>
    <xdr:ext cx="534377" cy="259045"/>
    <xdr:sp macro="" textlink="">
      <xdr:nvSpPr>
        <xdr:cNvPr id="426" name="テキスト ボックス 425"/>
        <xdr:cNvSpPr txBox="1"/>
      </xdr:nvSpPr>
      <xdr:spPr>
        <a:xfrm>
          <a:off x="9372111" y="125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123843</xdr:rowOff>
    </xdr:from>
    <xdr:to>
      <xdr:col>46</xdr:col>
      <xdr:colOff>38100</xdr:colOff>
      <xdr:row>76</xdr:row>
      <xdr:rowOff>53994</xdr:rowOff>
    </xdr:to>
    <xdr:sp macro="" textlink="">
      <xdr:nvSpPr>
        <xdr:cNvPr id="427" name="楕円 426"/>
        <xdr:cNvSpPr/>
      </xdr:nvSpPr>
      <xdr:spPr>
        <a:xfrm>
          <a:off x="8699500" y="129825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70520</xdr:rowOff>
    </xdr:from>
    <xdr:ext cx="534377" cy="259045"/>
    <xdr:sp macro="" textlink="">
      <xdr:nvSpPr>
        <xdr:cNvPr id="428" name="テキスト ボックス 427"/>
        <xdr:cNvSpPr txBox="1"/>
      </xdr:nvSpPr>
      <xdr:spPr>
        <a:xfrm>
          <a:off x="8483111" y="127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69959</xdr:rowOff>
    </xdr:from>
    <xdr:to>
      <xdr:col>41</xdr:col>
      <xdr:colOff>101600</xdr:colOff>
      <xdr:row>77</xdr:row>
      <xdr:rowOff>109</xdr:rowOff>
    </xdr:to>
    <xdr:sp macro="" textlink="">
      <xdr:nvSpPr>
        <xdr:cNvPr id="429" name="楕円 428"/>
        <xdr:cNvSpPr/>
      </xdr:nvSpPr>
      <xdr:spPr>
        <a:xfrm>
          <a:off x="7810500" y="131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16636</xdr:rowOff>
    </xdr:from>
    <xdr:ext cx="534377" cy="259045"/>
    <xdr:sp macro="" textlink="">
      <xdr:nvSpPr>
        <xdr:cNvPr id="430" name="テキスト ボックス 429"/>
        <xdr:cNvSpPr txBox="1"/>
      </xdr:nvSpPr>
      <xdr:spPr>
        <a:xfrm>
          <a:off x="7594111" y="128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28746</xdr:rowOff>
    </xdr:from>
    <xdr:to>
      <xdr:col>36</xdr:col>
      <xdr:colOff>165100</xdr:colOff>
      <xdr:row>76</xdr:row>
      <xdr:rowOff>130346</xdr:rowOff>
    </xdr:to>
    <xdr:sp macro="" textlink="">
      <xdr:nvSpPr>
        <xdr:cNvPr id="431" name="楕円 430"/>
        <xdr:cNvSpPr/>
      </xdr:nvSpPr>
      <xdr:spPr>
        <a:xfrm>
          <a:off x="6921500" y="130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146873</xdr:rowOff>
    </xdr:from>
    <xdr:ext cx="534377" cy="259045"/>
    <xdr:sp macro="" textlink="">
      <xdr:nvSpPr>
        <xdr:cNvPr id="432" name="テキスト ボックス 431"/>
        <xdr:cNvSpPr txBox="1"/>
      </xdr:nvSpPr>
      <xdr:spPr>
        <a:xfrm>
          <a:off x="6705111" y="1283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169537</xdr:rowOff>
    </xdr:from>
    <xdr:to>
      <xdr:col>55</xdr:col>
      <xdr:colOff>0</xdr:colOff>
      <xdr:row>98</xdr:row>
      <xdr:rowOff>67</xdr:rowOff>
    </xdr:to>
    <xdr:cxnSp macro="">
      <xdr:nvCxnSpPr>
        <xdr:cNvPr id="459" name="直線コネクタ 458"/>
        <xdr:cNvCxnSpPr/>
      </xdr:nvCxnSpPr>
      <xdr:spPr>
        <a:xfrm flipV="1">
          <a:off x="9639300" y="16800187"/>
          <a:ext cx="8382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107314</xdr:rowOff>
    </xdr:from>
    <xdr:ext cx="534377" cy="259045"/>
    <xdr:sp macro="" textlink="">
      <xdr:nvSpPr>
        <xdr:cNvPr id="460" name="土木費平均値テキスト"/>
        <xdr:cNvSpPr txBox="1"/>
      </xdr:nvSpPr>
      <xdr:spPr>
        <a:xfrm>
          <a:off x="10528300" y="1673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133192</xdr:rowOff>
    </xdr:from>
    <xdr:to>
      <xdr:col>50</xdr:col>
      <xdr:colOff>114300</xdr:colOff>
      <xdr:row>98</xdr:row>
      <xdr:rowOff>67</xdr:rowOff>
    </xdr:to>
    <xdr:cxnSp macro="">
      <xdr:nvCxnSpPr>
        <xdr:cNvPr id="462" name="直線コネクタ 461"/>
        <xdr:cNvCxnSpPr/>
      </xdr:nvCxnSpPr>
      <xdr:spPr>
        <a:xfrm>
          <a:off x="8750300" y="16763842"/>
          <a:ext cx="889000" cy="3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61360</xdr:rowOff>
    </xdr:from>
    <xdr:ext cx="534377" cy="259045"/>
    <xdr:sp macro="" textlink="">
      <xdr:nvSpPr>
        <xdr:cNvPr id="464" name="テキスト ボックス 463"/>
        <xdr:cNvSpPr txBox="1"/>
      </xdr:nvSpPr>
      <xdr:spPr>
        <a:xfrm>
          <a:off x="9372111" y="168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133192</xdr:rowOff>
    </xdr:from>
    <xdr:to>
      <xdr:col>45</xdr:col>
      <xdr:colOff>177800</xdr:colOff>
      <xdr:row>97</xdr:row>
      <xdr:rowOff>163564</xdr:rowOff>
    </xdr:to>
    <xdr:cxnSp macro="">
      <xdr:nvCxnSpPr>
        <xdr:cNvPr id="465" name="直線コネクタ 464"/>
        <xdr:cNvCxnSpPr/>
      </xdr:nvCxnSpPr>
      <xdr:spPr>
        <a:xfrm flipV="1">
          <a:off x="7861300" y="16763842"/>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6" name="フローチャート: 判断 465"/>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58467</xdr:rowOff>
    </xdr:from>
    <xdr:ext cx="534377" cy="259045"/>
    <xdr:sp macro="" textlink="">
      <xdr:nvSpPr>
        <xdr:cNvPr id="467" name="テキスト ボックス 466"/>
        <xdr:cNvSpPr txBox="1"/>
      </xdr:nvSpPr>
      <xdr:spPr>
        <a:xfrm>
          <a:off x="8483111" y="168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151352</xdr:rowOff>
    </xdr:from>
    <xdr:to>
      <xdr:col>41</xdr:col>
      <xdr:colOff>50800</xdr:colOff>
      <xdr:row>97</xdr:row>
      <xdr:rowOff>163564</xdr:rowOff>
    </xdr:to>
    <xdr:cxnSp macro="">
      <xdr:nvCxnSpPr>
        <xdr:cNvPr id="468" name="直線コネクタ 467"/>
        <xdr:cNvCxnSpPr/>
      </xdr:nvCxnSpPr>
      <xdr:spPr>
        <a:xfrm>
          <a:off x="6972300" y="16782002"/>
          <a:ext cx="889000" cy="1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120390</xdr:rowOff>
    </xdr:from>
    <xdr:to>
      <xdr:col>41</xdr:col>
      <xdr:colOff>101600</xdr:colOff>
      <xdr:row>98</xdr:row>
      <xdr:rowOff>50540</xdr:rowOff>
    </xdr:to>
    <xdr:sp macro="" textlink="">
      <xdr:nvSpPr>
        <xdr:cNvPr id="469" name="フローチャート: 判断 468"/>
        <xdr:cNvSpPr/>
      </xdr:nvSpPr>
      <xdr:spPr>
        <a:xfrm>
          <a:off x="7810500" y="1675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41667</xdr:rowOff>
    </xdr:from>
    <xdr:ext cx="534377" cy="259045"/>
    <xdr:sp macro="" textlink="">
      <xdr:nvSpPr>
        <xdr:cNvPr id="470" name="テキスト ボックス 469"/>
        <xdr:cNvSpPr txBox="1"/>
      </xdr:nvSpPr>
      <xdr:spPr>
        <a:xfrm>
          <a:off x="7594111" y="1684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112123</xdr:rowOff>
    </xdr:from>
    <xdr:to>
      <xdr:col>36</xdr:col>
      <xdr:colOff>165100</xdr:colOff>
      <xdr:row>98</xdr:row>
      <xdr:rowOff>42273</xdr:rowOff>
    </xdr:to>
    <xdr:sp macro="" textlink="">
      <xdr:nvSpPr>
        <xdr:cNvPr id="471" name="フローチャート: 判断 470"/>
        <xdr:cNvSpPr/>
      </xdr:nvSpPr>
      <xdr:spPr>
        <a:xfrm>
          <a:off x="6921500" y="167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33400</xdr:rowOff>
    </xdr:from>
    <xdr:ext cx="534377" cy="259045"/>
    <xdr:sp macro="" textlink="">
      <xdr:nvSpPr>
        <xdr:cNvPr id="472" name="テキスト ボックス 471"/>
        <xdr:cNvSpPr txBox="1"/>
      </xdr:nvSpPr>
      <xdr:spPr>
        <a:xfrm>
          <a:off x="6705111" y="1683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118737</xdr:rowOff>
    </xdr:from>
    <xdr:to>
      <xdr:col>55</xdr:col>
      <xdr:colOff>50800</xdr:colOff>
      <xdr:row>98</xdr:row>
      <xdr:rowOff>48887</xdr:rowOff>
    </xdr:to>
    <xdr:sp macro="" textlink="">
      <xdr:nvSpPr>
        <xdr:cNvPr id="478" name="楕円 477"/>
        <xdr:cNvSpPr/>
      </xdr:nvSpPr>
      <xdr:spPr>
        <a:xfrm>
          <a:off x="10426700" y="1674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78114</xdr:rowOff>
    </xdr:from>
    <xdr:ext cx="534377" cy="259045"/>
    <xdr:sp macro="" textlink="">
      <xdr:nvSpPr>
        <xdr:cNvPr id="479" name="土木費該当値テキスト"/>
        <xdr:cNvSpPr txBox="1"/>
      </xdr:nvSpPr>
      <xdr:spPr>
        <a:xfrm>
          <a:off x="10528300" y="165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120717</xdr:rowOff>
    </xdr:from>
    <xdr:to>
      <xdr:col>50</xdr:col>
      <xdr:colOff>165100</xdr:colOff>
      <xdr:row>98</xdr:row>
      <xdr:rowOff>50867</xdr:rowOff>
    </xdr:to>
    <xdr:sp macro="" textlink="">
      <xdr:nvSpPr>
        <xdr:cNvPr id="480" name="楕円 479"/>
        <xdr:cNvSpPr/>
      </xdr:nvSpPr>
      <xdr:spPr>
        <a:xfrm>
          <a:off x="9588500" y="1675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67394</xdr:rowOff>
    </xdr:from>
    <xdr:ext cx="534377" cy="259045"/>
    <xdr:sp macro="" textlink="">
      <xdr:nvSpPr>
        <xdr:cNvPr id="481" name="テキスト ボックス 480"/>
        <xdr:cNvSpPr txBox="1"/>
      </xdr:nvSpPr>
      <xdr:spPr>
        <a:xfrm>
          <a:off x="9372111" y="165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82392</xdr:rowOff>
    </xdr:from>
    <xdr:to>
      <xdr:col>46</xdr:col>
      <xdr:colOff>38100</xdr:colOff>
      <xdr:row>98</xdr:row>
      <xdr:rowOff>12542</xdr:rowOff>
    </xdr:to>
    <xdr:sp macro="" textlink="">
      <xdr:nvSpPr>
        <xdr:cNvPr id="482" name="楕円 481"/>
        <xdr:cNvSpPr/>
      </xdr:nvSpPr>
      <xdr:spPr>
        <a:xfrm>
          <a:off x="8699500" y="167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29069</xdr:rowOff>
    </xdr:from>
    <xdr:ext cx="534377" cy="259045"/>
    <xdr:sp macro="" textlink="">
      <xdr:nvSpPr>
        <xdr:cNvPr id="483" name="テキスト ボックス 482"/>
        <xdr:cNvSpPr txBox="1"/>
      </xdr:nvSpPr>
      <xdr:spPr>
        <a:xfrm>
          <a:off x="8483111" y="164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112764</xdr:rowOff>
    </xdr:from>
    <xdr:to>
      <xdr:col>41</xdr:col>
      <xdr:colOff>101600</xdr:colOff>
      <xdr:row>98</xdr:row>
      <xdr:rowOff>42914</xdr:rowOff>
    </xdr:to>
    <xdr:sp macro="" textlink="">
      <xdr:nvSpPr>
        <xdr:cNvPr id="484" name="楕円 483"/>
        <xdr:cNvSpPr/>
      </xdr:nvSpPr>
      <xdr:spPr>
        <a:xfrm>
          <a:off x="7810500" y="167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59441</xdr:rowOff>
    </xdr:from>
    <xdr:ext cx="534377" cy="259045"/>
    <xdr:sp macro="" textlink="">
      <xdr:nvSpPr>
        <xdr:cNvPr id="485" name="テキスト ボックス 484"/>
        <xdr:cNvSpPr txBox="1"/>
      </xdr:nvSpPr>
      <xdr:spPr>
        <a:xfrm>
          <a:off x="7594111" y="1651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100552</xdr:rowOff>
    </xdr:from>
    <xdr:to>
      <xdr:col>36</xdr:col>
      <xdr:colOff>165100</xdr:colOff>
      <xdr:row>98</xdr:row>
      <xdr:rowOff>30702</xdr:rowOff>
    </xdr:to>
    <xdr:sp macro="" textlink="">
      <xdr:nvSpPr>
        <xdr:cNvPr id="486" name="楕円 485"/>
        <xdr:cNvSpPr/>
      </xdr:nvSpPr>
      <xdr:spPr>
        <a:xfrm>
          <a:off x="6921500" y="1673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47229</xdr:rowOff>
    </xdr:from>
    <xdr:ext cx="534377" cy="259045"/>
    <xdr:sp macro="" textlink="">
      <xdr:nvSpPr>
        <xdr:cNvPr id="487" name="テキスト ボックス 486"/>
        <xdr:cNvSpPr txBox="1"/>
      </xdr:nvSpPr>
      <xdr:spPr>
        <a:xfrm>
          <a:off x="6705111" y="1650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162880</xdr:rowOff>
    </xdr:from>
    <xdr:to>
      <xdr:col>85</xdr:col>
      <xdr:colOff>127000</xdr:colOff>
      <xdr:row>36</xdr:row>
      <xdr:rowOff>29881</xdr:rowOff>
    </xdr:to>
    <xdr:cxnSp macro="">
      <xdr:nvCxnSpPr>
        <xdr:cNvPr id="514" name="直線コネクタ 513"/>
        <xdr:cNvCxnSpPr/>
      </xdr:nvCxnSpPr>
      <xdr:spPr>
        <a:xfrm flipV="1">
          <a:off x="15481300" y="6163630"/>
          <a:ext cx="8382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123596</xdr:rowOff>
    </xdr:from>
    <xdr:ext cx="534377" cy="259045"/>
    <xdr:sp macro="" textlink="">
      <xdr:nvSpPr>
        <xdr:cNvPr id="515" name="消防費平均値テキスト"/>
        <xdr:cNvSpPr txBox="1"/>
      </xdr:nvSpPr>
      <xdr:spPr>
        <a:xfrm>
          <a:off x="16370300" y="595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29881</xdr:rowOff>
    </xdr:from>
    <xdr:to>
      <xdr:col>81</xdr:col>
      <xdr:colOff>50800</xdr:colOff>
      <xdr:row>36</xdr:row>
      <xdr:rowOff>64353</xdr:rowOff>
    </xdr:to>
    <xdr:cxnSp macro="">
      <xdr:nvCxnSpPr>
        <xdr:cNvPr id="517" name="直線コネクタ 516"/>
        <xdr:cNvCxnSpPr/>
      </xdr:nvCxnSpPr>
      <xdr:spPr>
        <a:xfrm flipV="1">
          <a:off x="14592300" y="620208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42275</xdr:rowOff>
    </xdr:from>
    <xdr:ext cx="534377" cy="259045"/>
    <xdr:sp macro="" textlink="">
      <xdr:nvSpPr>
        <xdr:cNvPr id="519" name="テキスト ボックス 518"/>
        <xdr:cNvSpPr txBox="1"/>
      </xdr:nvSpPr>
      <xdr:spPr>
        <a:xfrm>
          <a:off x="15214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141734</xdr:rowOff>
    </xdr:from>
    <xdr:to>
      <xdr:col>76</xdr:col>
      <xdr:colOff>114300</xdr:colOff>
      <xdr:row>36</xdr:row>
      <xdr:rowOff>64353</xdr:rowOff>
    </xdr:to>
    <xdr:cxnSp macro="">
      <xdr:nvCxnSpPr>
        <xdr:cNvPr id="520" name="直線コネクタ 519"/>
        <xdr:cNvCxnSpPr/>
      </xdr:nvCxnSpPr>
      <xdr:spPr>
        <a:xfrm>
          <a:off x="13703300" y="6142484"/>
          <a:ext cx="8890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21" name="フローチャート: 判断 520"/>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142310</xdr:rowOff>
    </xdr:from>
    <xdr:ext cx="534377" cy="259045"/>
    <xdr:sp macro="" textlink="">
      <xdr:nvSpPr>
        <xdr:cNvPr id="522" name="テキスト ボックス 521"/>
        <xdr:cNvSpPr txBox="1"/>
      </xdr:nvSpPr>
      <xdr:spPr>
        <a:xfrm>
          <a:off x="14325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141734</xdr:rowOff>
    </xdr:from>
    <xdr:to>
      <xdr:col>71</xdr:col>
      <xdr:colOff>177800</xdr:colOff>
      <xdr:row>36</xdr:row>
      <xdr:rowOff>16370</xdr:rowOff>
    </xdr:to>
    <xdr:cxnSp macro="">
      <xdr:nvCxnSpPr>
        <xdr:cNvPr id="523" name="直線コネクタ 522"/>
        <xdr:cNvCxnSpPr/>
      </xdr:nvCxnSpPr>
      <xdr:spPr>
        <a:xfrm flipV="1">
          <a:off x="12814300" y="6142484"/>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57810</xdr:rowOff>
    </xdr:from>
    <xdr:to>
      <xdr:col>72</xdr:col>
      <xdr:colOff>38100</xdr:colOff>
      <xdr:row>35</xdr:row>
      <xdr:rowOff>159410</xdr:rowOff>
    </xdr:to>
    <xdr:sp macro="" textlink="">
      <xdr:nvSpPr>
        <xdr:cNvPr id="524" name="フローチャート: 判断 523"/>
        <xdr:cNvSpPr/>
      </xdr:nvSpPr>
      <xdr:spPr>
        <a:xfrm>
          <a:off x="13652500" y="60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4487</xdr:rowOff>
    </xdr:from>
    <xdr:ext cx="534377" cy="259045"/>
    <xdr:sp macro="" textlink="">
      <xdr:nvSpPr>
        <xdr:cNvPr id="525" name="テキスト ボックス 524"/>
        <xdr:cNvSpPr txBox="1"/>
      </xdr:nvSpPr>
      <xdr:spPr>
        <a:xfrm>
          <a:off x="13436111" y="58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107097</xdr:rowOff>
    </xdr:from>
    <xdr:to>
      <xdr:col>67</xdr:col>
      <xdr:colOff>101600</xdr:colOff>
      <xdr:row>36</xdr:row>
      <xdr:rowOff>37247</xdr:rowOff>
    </xdr:to>
    <xdr:sp macro="" textlink="">
      <xdr:nvSpPr>
        <xdr:cNvPr id="526" name="フローチャート: 判断 525"/>
        <xdr:cNvSpPr/>
      </xdr:nvSpPr>
      <xdr:spPr>
        <a:xfrm>
          <a:off x="12763500" y="610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53774</xdr:rowOff>
    </xdr:from>
    <xdr:ext cx="534377" cy="259045"/>
    <xdr:sp macro="" textlink="">
      <xdr:nvSpPr>
        <xdr:cNvPr id="527" name="テキスト ボックス 526"/>
        <xdr:cNvSpPr txBox="1"/>
      </xdr:nvSpPr>
      <xdr:spPr>
        <a:xfrm>
          <a:off x="12547111" y="588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112080</xdr:rowOff>
    </xdr:from>
    <xdr:to>
      <xdr:col>85</xdr:col>
      <xdr:colOff>177800</xdr:colOff>
      <xdr:row>36</xdr:row>
      <xdr:rowOff>42230</xdr:rowOff>
    </xdr:to>
    <xdr:sp macro="" textlink="">
      <xdr:nvSpPr>
        <xdr:cNvPr id="533" name="楕円 532"/>
        <xdr:cNvSpPr/>
      </xdr:nvSpPr>
      <xdr:spPr>
        <a:xfrm>
          <a:off x="16268700" y="61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90507</xdr:rowOff>
    </xdr:from>
    <xdr:ext cx="534377" cy="259045"/>
    <xdr:sp macro="" textlink="">
      <xdr:nvSpPr>
        <xdr:cNvPr id="534" name="消防費該当値テキスト"/>
        <xdr:cNvSpPr txBox="1"/>
      </xdr:nvSpPr>
      <xdr:spPr>
        <a:xfrm>
          <a:off x="16370300" y="609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150531</xdr:rowOff>
    </xdr:from>
    <xdr:to>
      <xdr:col>81</xdr:col>
      <xdr:colOff>101600</xdr:colOff>
      <xdr:row>36</xdr:row>
      <xdr:rowOff>80681</xdr:rowOff>
    </xdr:to>
    <xdr:sp macro="" textlink="">
      <xdr:nvSpPr>
        <xdr:cNvPr id="535" name="楕円 534"/>
        <xdr:cNvSpPr/>
      </xdr:nvSpPr>
      <xdr:spPr>
        <a:xfrm>
          <a:off x="15430500" y="615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71808</xdr:rowOff>
    </xdr:from>
    <xdr:ext cx="534377" cy="259045"/>
    <xdr:sp macro="" textlink="">
      <xdr:nvSpPr>
        <xdr:cNvPr id="536" name="テキスト ボックス 535"/>
        <xdr:cNvSpPr txBox="1"/>
      </xdr:nvSpPr>
      <xdr:spPr>
        <a:xfrm>
          <a:off x="15214111" y="624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13553</xdr:rowOff>
    </xdr:from>
    <xdr:to>
      <xdr:col>76</xdr:col>
      <xdr:colOff>165100</xdr:colOff>
      <xdr:row>36</xdr:row>
      <xdr:rowOff>115153</xdr:rowOff>
    </xdr:to>
    <xdr:sp macro="" textlink="">
      <xdr:nvSpPr>
        <xdr:cNvPr id="537" name="楕円 536"/>
        <xdr:cNvSpPr/>
      </xdr:nvSpPr>
      <xdr:spPr>
        <a:xfrm>
          <a:off x="14541500" y="61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106280</xdr:rowOff>
    </xdr:from>
    <xdr:ext cx="534377" cy="259045"/>
    <xdr:sp macro="" textlink="">
      <xdr:nvSpPr>
        <xdr:cNvPr id="538" name="テキスト ボックス 537"/>
        <xdr:cNvSpPr txBox="1"/>
      </xdr:nvSpPr>
      <xdr:spPr>
        <a:xfrm>
          <a:off x="14325111" y="62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90934</xdr:rowOff>
    </xdr:from>
    <xdr:to>
      <xdr:col>72</xdr:col>
      <xdr:colOff>38100</xdr:colOff>
      <xdr:row>36</xdr:row>
      <xdr:rowOff>21084</xdr:rowOff>
    </xdr:to>
    <xdr:sp macro="" textlink="">
      <xdr:nvSpPr>
        <xdr:cNvPr id="539" name="楕円 538"/>
        <xdr:cNvSpPr/>
      </xdr:nvSpPr>
      <xdr:spPr>
        <a:xfrm>
          <a:off x="13652500" y="609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12211</xdr:rowOff>
    </xdr:from>
    <xdr:ext cx="534377" cy="259045"/>
    <xdr:sp macro="" textlink="">
      <xdr:nvSpPr>
        <xdr:cNvPr id="540" name="テキスト ボックス 539"/>
        <xdr:cNvSpPr txBox="1"/>
      </xdr:nvSpPr>
      <xdr:spPr>
        <a:xfrm>
          <a:off x="13436111" y="618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137020</xdr:rowOff>
    </xdr:from>
    <xdr:to>
      <xdr:col>67</xdr:col>
      <xdr:colOff>101600</xdr:colOff>
      <xdr:row>36</xdr:row>
      <xdr:rowOff>67170</xdr:rowOff>
    </xdr:to>
    <xdr:sp macro="" textlink="">
      <xdr:nvSpPr>
        <xdr:cNvPr id="541" name="楕円 540"/>
        <xdr:cNvSpPr/>
      </xdr:nvSpPr>
      <xdr:spPr>
        <a:xfrm>
          <a:off x="12763500" y="61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58297</xdr:rowOff>
    </xdr:from>
    <xdr:ext cx="534377" cy="259045"/>
    <xdr:sp macro="" textlink="">
      <xdr:nvSpPr>
        <xdr:cNvPr id="542" name="テキスト ボックス 541"/>
        <xdr:cNvSpPr txBox="1"/>
      </xdr:nvSpPr>
      <xdr:spPr>
        <a:xfrm>
          <a:off x="12547111" y="62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64963</xdr:rowOff>
    </xdr:from>
    <xdr:to>
      <xdr:col>85</xdr:col>
      <xdr:colOff>127000</xdr:colOff>
      <xdr:row>56</xdr:row>
      <xdr:rowOff>119500</xdr:rowOff>
    </xdr:to>
    <xdr:cxnSp macro="">
      <xdr:nvCxnSpPr>
        <xdr:cNvPr id="571" name="直線コネクタ 570"/>
        <xdr:cNvCxnSpPr/>
      </xdr:nvCxnSpPr>
      <xdr:spPr>
        <a:xfrm flipV="1">
          <a:off x="15481300" y="9666163"/>
          <a:ext cx="8382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99865</xdr:rowOff>
    </xdr:from>
    <xdr:ext cx="534377" cy="259045"/>
    <xdr:sp macro="" textlink="">
      <xdr:nvSpPr>
        <xdr:cNvPr id="572" name="教育費平均値テキスト"/>
        <xdr:cNvSpPr txBox="1"/>
      </xdr:nvSpPr>
      <xdr:spPr>
        <a:xfrm>
          <a:off x="16370300" y="9701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83700</xdr:rowOff>
    </xdr:from>
    <xdr:to>
      <xdr:col>81</xdr:col>
      <xdr:colOff>50800</xdr:colOff>
      <xdr:row>56</xdr:row>
      <xdr:rowOff>119500</xdr:rowOff>
    </xdr:to>
    <xdr:cxnSp macro="">
      <xdr:nvCxnSpPr>
        <xdr:cNvPr id="574" name="直線コネクタ 573"/>
        <xdr:cNvCxnSpPr/>
      </xdr:nvCxnSpPr>
      <xdr:spPr>
        <a:xfrm>
          <a:off x="14592300" y="9684900"/>
          <a:ext cx="889000" cy="3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50723</xdr:rowOff>
    </xdr:from>
    <xdr:ext cx="534377" cy="259045"/>
    <xdr:sp macro="" textlink="">
      <xdr:nvSpPr>
        <xdr:cNvPr id="576" name="テキスト ボックス 575"/>
        <xdr:cNvSpPr txBox="1"/>
      </xdr:nvSpPr>
      <xdr:spPr>
        <a:xfrm>
          <a:off x="15214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83700</xdr:rowOff>
    </xdr:from>
    <xdr:to>
      <xdr:col>76</xdr:col>
      <xdr:colOff>114300</xdr:colOff>
      <xdr:row>56</xdr:row>
      <xdr:rowOff>98216</xdr:rowOff>
    </xdr:to>
    <xdr:cxnSp macro="">
      <xdr:nvCxnSpPr>
        <xdr:cNvPr id="577" name="直線コネクタ 576"/>
        <xdr:cNvCxnSpPr/>
      </xdr:nvCxnSpPr>
      <xdr:spPr>
        <a:xfrm flipV="1">
          <a:off x="13703300" y="9684900"/>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8" name="フローチャート: 判断 577"/>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75899</xdr:rowOff>
    </xdr:from>
    <xdr:ext cx="534377" cy="259045"/>
    <xdr:sp macro="" textlink="">
      <xdr:nvSpPr>
        <xdr:cNvPr id="579" name="テキスト ボックス 578"/>
        <xdr:cNvSpPr txBox="1"/>
      </xdr:nvSpPr>
      <xdr:spPr>
        <a:xfrm>
          <a:off x="14325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98216</xdr:rowOff>
    </xdr:from>
    <xdr:to>
      <xdr:col>71</xdr:col>
      <xdr:colOff>177800</xdr:colOff>
      <xdr:row>56</xdr:row>
      <xdr:rowOff>131661</xdr:rowOff>
    </xdr:to>
    <xdr:cxnSp macro="">
      <xdr:nvCxnSpPr>
        <xdr:cNvPr id="580" name="直線コネクタ 579"/>
        <xdr:cNvCxnSpPr/>
      </xdr:nvCxnSpPr>
      <xdr:spPr>
        <a:xfrm flipV="1">
          <a:off x="12814300" y="9699416"/>
          <a:ext cx="889000" cy="3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136418</xdr:rowOff>
    </xdr:from>
    <xdr:to>
      <xdr:col>72</xdr:col>
      <xdr:colOff>38100</xdr:colOff>
      <xdr:row>57</xdr:row>
      <xdr:rowOff>66568</xdr:rowOff>
    </xdr:to>
    <xdr:sp macro="" textlink="">
      <xdr:nvSpPr>
        <xdr:cNvPr id="581" name="フローチャート: 判断 580"/>
        <xdr:cNvSpPr/>
      </xdr:nvSpPr>
      <xdr:spPr>
        <a:xfrm>
          <a:off x="13652500" y="973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57695</xdr:rowOff>
    </xdr:from>
    <xdr:ext cx="534377" cy="259045"/>
    <xdr:sp macro="" textlink="">
      <xdr:nvSpPr>
        <xdr:cNvPr id="582" name="テキスト ボックス 581"/>
        <xdr:cNvSpPr txBox="1"/>
      </xdr:nvSpPr>
      <xdr:spPr>
        <a:xfrm>
          <a:off x="13436111" y="98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88168</xdr:rowOff>
    </xdr:from>
    <xdr:to>
      <xdr:col>67</xdr:col>
      <xdr:colOff>101600</xdr:colOff>
      <xdr:row>57</xdr:row>
      <xdr:rowOff>18318</xdr:rowOff>
    </xdr:to>
    <xdr:sp macro="" textlink="">
      <xdr:nvSpPr>
        <xdr:cNvPr id="583" name="フローチャート: 判断 582"/>
        <xdr:cNvSpPr/>
      </xdr:nvSpPr>
      <xdr:spPr>
        <a:xfrm>
          <a:off x="12763500" y="968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9445</xdr:rowOff>
    </xdr:from>
    <xdr:ext cx="534377" cy="259045"/>
    <xdr:sp macro="" textlink="">
      <xdr:nvSpPr>
        <xdr:cNvPr id="584" name="テキスト ボックス 583"/>
        <xdr:cNvSpPr txBox="1"/>
      </xdr:nvSpPr>
      <xdr:spPr>
        <a:xfrm>
          <a:off x="12547111" y="978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14163</xdr:rowOff>
    </xdr:from>
    <xdr:to>
      <xdr:col>85</xdr:col>
      <xdr:colOff>177800</xdr:colOff>
      <xdr:row>56</xdr:row>
      <xdr:rowOff>115763</xdr:rowOff>
    </xdr:to>
    <xdr:sp macro="" textlink="">
      <xdr:nvSpPr>
        <xdr:cNvPr id="590" name="楕円 589"/>
        <xdr:cNvSpPr/>
      </xdr:nvSpPr>
      <xdr:spPr>
        <a:xfrm>
          <a:off x="16268700" y="96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37040</xdr:rowOff>
    </xdr:from>
    <xdr:ext cx="534377" cy="259045"/>
    <xdr:sp macro="" textlink="">
      <xdr:nvSpPr>
        <xdr:cNvPr id="591" name="教育費該当値テキスト"/>
        <xdr:cNvSpPr txBox="1"/>
      </xdr:nvSpPr>
      <xdr:spPr>
        <a:xfrm>
          <a:off x="16370300" y="946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68700</xdr:rowOff>
    </xdr:from>
    <xdr:to>
      <xdr:col>81</xdr:col>
      <xdr:colOff>101600</xdr:colOff>
      <xdr:row>56</xdr:row>
      <xdr:rowOff>170300</xdr:rowOff>
    </xdr:to>
    <xdr:sp macro="" textlink="">
      <xdr:nvSpPr>
        <xdr:cNvPr id="592" name="楕円 591"/>
        <xdr:cNvSpPr/>
      </xdr:nvSpPr>
      <xdr:spPr>
        <a:xfrm>
          <a:off x="15430500" y="96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15377</xdr:rowOff>
    </xdr:from>
    <xdr:ext cx="534377" cy="259045"/>
    <xdr:sp macro="" textlink="">
      <xdr:nvSpPr>
        <xdr:cNvPr id="593" name="テキスト ボックス 592"/>
        <xdr:cNvSpPr txBox="1"/>
      </xdr:nvSpPr>
      <xdr:spPr>
        <a:xfrm>
          <a:off x="15214111" y="94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32900</xdr:rowOff>
    </xdr:from>
    <xdr:to>
      <xdr:col>76</xdr:col>
      <xdr:colOff>165100</xdr:colOff>
      <xdr:row>56</xdr:row>
      <xdr:rowOff>134500</xdr:rowOff>
    </xdr:to>
    <xdr:sp macro="" textlink="">
      <xdr:nvSpPr>
        <xdr:cNvPr id="594" name="楕円 593"/>
        <xdr:cNvSpPr/>
      </xdr:nvSpPr>
      <xdr:spPr>
        <a:xfrm>
          <a:off x="14541500" y="96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151027</xdr:rowOff>
    </xdr:from>
    <xdr:ext cx="534377" cy="259045"/>
    <xdr:sp macro="" textlink="">
      <xdr:nvSpPr>
        <xdr:cNvPr id="595" name="テキスト ボックス 594"/>
        <xdr:cNvSpPr txBox="1"/>
      </xdr:nvSpPr>
      <xdr:spPr>
        <a:xfrm>
          <a:off x="14325111" y="94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47416</xdr:rowOff>
    </xdr:from>
    <xdr:to>
      <xdr:col>72</xdr:col>
      <xdr:colOff>38100</xdr:colOff>
      <xdr:row>56</xdr:row>
      <xdr:rowOff>149016</xdr:rowOff>
    </xdr:to>
    <xdr:sp macro="" textlink="">
      <xdr:nvSpPr>
        <xdr:cNvPr id="596" name="楕円 595"/>
        <xdr:cNvSpPr/>
      </xdr:nvSpPr>
      <xdr:spPr>
        <a:xfrm>
          <a:off x="13652500" y="96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165543</xdr:rowOff>
    </xdr:from>
    <xdr:ext cx="534377" cy="259045"/>
    <xdr:sp macro="" textlink="">
      <xdr:nvSpPr>
        <xdr:cNvPr id="597" name="テキスト ボックス 596"/>
        <xdr:cNvSpPr txBox="1"/>
      </xdr:nvSpPr>
      <xdr:spPr>
        <a:xfrm>
          <a:off x="13436111" y="942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80861</xdr:rowOff>
    </xdr:from>
    <xdr:to>
      <xdr:col>67</xdr:col>
      <xdr:colOff>101600</xdr:colOff>
      <xdr:row>57</xdr:row>
      <xdr:rowOff>11011</xdr:rowOff>
    </xdr:to>
    <xdr:sp macro="" textlink="">
      <xdr:nvSpPr>
        <xdr:cNvPr id="598" name="楕円 597"/>
        <xdr:cNvSpPr/>
      </xdr:nvSpPr>
      <xdr:spPr>
        <a:xfrm>
          <a:off x="12763500" y="968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27538</xdr:rowOff>
    </xdr:from>
    <xdr:ext cx="534377" cy="259045"/>
    <xdr:sp macro="" textlink="">
      <xdr:nvSpPr>
        <xdr:cNvPr id="599" name="テキスト ボックス 598"/>
        <xdr:cNvSpPr txBox="1"/>
      </xdr:nvSpPr>
      <xdr:spPr>
        <a:xfrm>
          <a:off x="12547111" y="945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10998</xdr:rowOff>
    </xdr:from>
    <xdr:to>
      <xdr:col>85</xdr:col>
      <xdr:colOff>127000</xdr:colOff>
      <xdr:row>78</xdr:row>
      <xdr:rowOff>156235</xdr:rowOff>
    </xdr:to>
    <xdr:cxnSp macro="">
      <xdr:nvCxnSpPr>
        <xdr:cNvPr id="628" name="直線コネクタ 627"/>
        <xdr:cNvCxnSpPr/>
      </xdr:nvCxnSpPr>
      <xdr:spPr>
        <a:xfrm flipV="1">
          <a:off x="15481300" y="13384098"/>
          <a:ext cx="838200" cy="1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92778</xdr:rowOff>
    </xdr:from>
    <xdr:ext cx="469744" cy="259045"/>
    <xdr:sp macro="" textlink="">
      <xdr:nvSpPr>
        <xdr:cNvPr id="629" name="災害復旧費平均値テキスト"/>
        <xdr:cNvSpPr txBox="1"/>
      </xdr:nvSpPr>
      <xdr:spPr>
        <a:xfrm>
          <a:off x="16370300" y="13465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156235</xdr:rowOff>
    </xdr:from>
    <xdr:to>
      <xdr:col>81</xdr:col>
      <xdr:colOff>50800</xdr:colOff>
      <xdr:row>78</xdr:row>
      <xdr:rowOff>168027</xdr:rowOff>
    </xdr:to>
    <xdr:cxnSp macro="">
      <xdr:nvCxnSpPr>
        <xdr:cNvPr id="631" name="直線コネクタ 630"/>
        <xdr:cNvCxnSpPr/>
      </xdr:nvCxnSpPr>
      <xdr:spPr>
        <a:xfrm flipV="1">
          <a:off x="14592300" y="13529335"/>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28015</xdr:rowOff>
    </xdr:from>
    <xdr:ext cx="469744" cy="259045"/>
    <xdr:sp macro="" textlink="">
      <xdr:nvSpPr>
        <xdr:cNvPr id="633" name="テキスト ボックス 632"/>
        <xdr:cNvSpPr txBox="1"/>
      </xdr:nvSpPr>
      <xdr:spPr>
        <a:xfrm>
          <a:off x="15246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166751</xdr:rowOff>
    </xdr:from>
    <xdr:to>
      <xdr:col>76</xdr:col>
      <xdr:colOff>114300</xdr:colOff>
      <xdr:row>78</xdr:row>
      <xdr:rowOff>168027</xdr:rowOff>
    </xdr:to>
    <xdr:cxnSp macro="">
      <xdr:nvCxnSpPr>
        <xdr:cNvPr id="634" name="直線コネクタ 633"/>
        <xdr:cNvCxnSpPr/>
      </xdr:nvCxnSpPr>
      <xdr:spPr>
        <a:xfrm>
          <a:off x="13703300" y="13539851"/>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5" name="フローチャート: 判断 634"/>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46607</xdr:rowOff>
    </xdr:from>
    <xdr:ext cx="469744" cy="259045"/>
    <xdr:sp macro="" textlink="">
      <xdr:nvSpPr>
        <xdr:cNvPr id="636" name="テキスト ボックス 635"/>
        <xdr:cNvSpPr txBox="1"/>
      </xdr:nvSpPr>
      <xdr:spPr>
        <a:xfrm>
          <a:off x="14357428" y="13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44869</xdr:rowOff>
    </xdr:from>
    <xdr:to>
      <xdr:col>71</xdr:col>
      <xdr:colOff>177800</xdr:colOff>
      <xdr:row>78</xdr:row>
      <xdr:rowOff>166751</xdr:rowOff>
    </xdr:to>
    <xdr:cxnSp macro="">
      <xdr:nvCxnSpPr>
        <xdr:cNvPr id="637" name="直線コネクタ 636"/>
        <xdr:cNvCxnSpPr/>
      </xdr:nvCxnSpPr>
      <xdr:spPr>
        <a:xfrm>
          <a:off x="12814300" y="13417969"/>
          <a:ext cx="889000" cy="1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128543</xdr:rowOff>
    </xdr:from>
    <xdr:to>
      <xdr:col>72</xdr:col>
      <xdr:colOff>38100</xdr:colOff>
      <xdr:row>79</xdr:row>
      <xdr:rowOff>58693</xdr:rowOff>
    </xdr:to>
    <xdr:sp macro="" textlink="">
      <xdr:nvSpPr>
        <xdr:cNvPr id="638" name="フローチャート: 判断 637"/>
        <xdr:cNvSpPr/>
      </xdr:nvSpPr>
      <xdr:spPr>
        <a:xfrm>
          <a:off x="13652500" y="135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49820</xdr:rowOff>
    </xdr:from>
    <xdr:ext cx="469744" cy="259045"/>
    <xdr:sp macro="" textlink="">
      <xdr:nvSpPr>
        <xdr:cNvPr id="639" name="テキスト ボックス 638"/>
        <xdr:cNvSpPr txBox="1"/>
      </xdr:nvSpPr>
      <xdr:spPr>
        <a:xfrm>
          <a:off x="13468428" y="1359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119056</xdr:rowOff>
    </xdr:from>
    <xdr:to>
      <xdr:col>67</xdr:col>
      <xdr:colOff>101600</xdr:colOff>
      <xdr:row>79</xdr:row>
      <xdr:rowOff>49206</xdr:rowOff>
    </xdr:to>
    <xdr:sp macro="" textlink="">
      <xdr:nvSpPr>
        <xdr:cNvPr id="640" name="フローチャート: 判断 639"/>
        <xdr:cNvSpPr/>
      </xdr:nvSpPr>
      <xdr:spPr>
        <a:xfrm>
          <a:off x="12763500" y="1349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40333</xdr:rowOff>
    </xdr:from>
    <xdr:ext cx="469744" cy="259045"/>
    <xdr:sp macro="" textlink="">
      <xdr:nvSpPr>
        <xdr:cNvPr id="641" name="テキスト ボックス 640"/>
        <xdr:cNvSpPr txBox="1"/>
      </xdr:nvSpPr>
      <xdr:spPr>
        <a:xfrm>
          <a:off x="12579428" y="1358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131648</xdr:rowOff>
    </xdr:from>
    <xdr:to>
      <xdr:col>85</xdr:col>
      <xdr:colOff>177800</xdr:colOff>
      <xdr:row>78</xdr:row>
      <xdr:rowOff>61798</xdr:rowOff>
    </xdr:to>
    <xdr:sp macro="" textlink="">
      <xdr:nvSpPr>
        <xdr:cNvPr id="647" name="楕円 646"/>
        <xdr:cNvSpPr/>
      </xdr:nvSpPr>
      <xdr:spPr>
        <a:xfrm>
          <a:off x="16268700" y="133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154525</xdr:rowOff>
    </xdr:from>
    <xdr:ext cx="534377" cy="259045"/>
    <xdr:sp macro="" textlink="">
      <xdr:nvSpPr>
        <xdr:cNvPr id="648" name="災害復旧費該当値テキスト"/>
        <xdr:cNvSpPr txBox="1"/>
      </xdr:nvSpPr>
      <xdr:spPr>
        <a:xfrm>
          <a:off x="16370300" y="131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105435</xdr:rowOff>
    </xdr:from>
    <xdr:to>
      <xdr:col>81</xdr:col>
      <xdr:colOff>101600</xdr:colOff>
      <xdr:row>79</xdr:row>
      <xdr:rowOff>35585</xdr:rowOff>
    </xdr:to>
    <xdr:sp macro="" textlink="">
      <xdr:nvSpPr>
        <xdr:cNvPr id="649" name="楕円 648"/>
        <xdr:cNvSpPr/>
      </xdr:nvSpPr>
      <xdr:spPr>
        <a:xfrm>
          <a:off x="15430500" y="134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26712</xdr:rowOff>
    </xdr:from>
    <xdr:ext cx="469744" cy="259045"/>
    <xdr:sp macro="" textlink="">
      <xdr:nvSpPr>
        <xdr:cNvPr id="650" name="テキスト ボックス 649"/>
        <xdr:cNvSpPr txBox="1"/>
      </xdr:nvSpPr>
      <xdr:spPr>
        <a:xfrm>
          <a:off x="15246428" y="1357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117227</xdr:rowOff>
    </xdr:from>
    <xdr:to>
      <xdr:col>76</xdr:col>
      <xdr:colOff>165100</xdr:colOff>
      <xdr:row>79</xdr:row>
      <xdr:rowOff>47377</xdr:rowOff>
    </xdr:to>
    <xdr:sp macro="" textlink="">
      <xdr:nvSpPr>
        <xdr:cNvPr id="651" name="楕円 650"/>
        <xdr:cNvSpPr/>
      </xdr:nvSpPr>
      <xdr:spPr>
        <a:xfrm>
          <a:off x="14541500" y="134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38504</xdr:rowOff>
    </xdr:from>
    <xdr:ext cx="469744" cy="259045"/>
    <xdr:sp macro="" textlink="">
      <xdr:nvSpPr>
        <xdr:cNvPr id="652" name="テキスト ボックス 651"/>
        <xdr:cNvSpPr txBox="1"/>
      </xdr:nvSpPr>
      <xdr:spPr>
        <a:xfrm>
          <a:off x="14357428" y="135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115951</xdr:rowOff>
    </xdr:from>
    <xdr:to>
      <xdr:col>72</xdr:col>
      <xdr:colOff>38100</xdr:colOff>
      <xdr:row>79</xdr:row>
      <xdr:rowOff>46101</xdr:rowOff>
    </xdr:to>
    <xdr:sp macro="" textlink="">
      <xdr:nvSpPr>
        <xdr:cNvPr id="653" name="楕円 652"/>
        <xdr:cNvSpPr/>
      </xdr:nvSpPr>
      <xdr:spPr>
        <a:xfrm>
          <a:off x="13652500" y="134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62628</xdr:rowOff>
    </xdr:from>
    <xdr:ext cx="469744" cy="259045"/>
    <xdr:sp macro="" textlink="">
      <xdr:nvSpPr>
        <xdr:cNvPr id="654" name="テキスト ボックス 653"/>
        <xdr:cNvSpPr txBox="1"/>
      </xdr:nvSpPr>
      <xdr:spPr>
        <a:xfrm>
          <a:off x="13468428" y="132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165519</xdr:rowOff>
    </xdr:from>
    <xdr:to>
      <xdr:col>67</xdr:col>
      <xdr:colOff>101600</xdr:colOff>
      <xdr:row>78</xdr:row>
      <xdr:rowOff>95669</xdr:rowOff>
    </xdr:to>
    <xdr:sp macro="" textlink="">
      <xdr:nvSpPr>
        <xdr:cNvPr id="655" name="楕円 654"/>
        <xdr:cNvSpPr/>
      </xdr:nvSpPr>
      <xdr:spPr>
        <a:xfrm>
          <a:off x="12763500" y="13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112196</xdr:rowOff>
    </xdr:from>
    <xdr:ext cx="469744" cy="259045"/>
    <xdr:sp macro="" textlink="">
      <xdr:nvSpPr>
        <xdr:cNvPr id="656" name="テキスト ボックス 655"/>
        <xdr:cNvSpPr txBox="1"/>
      </xdr:nvSpPr>
      <xdr:spPr>
        <a:xfrm>
          <a:off x="12579428" y="1314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118190</xdr:rowOff>
    </xdr:from>
    <xdr:to>
      <xdr:col>85</xdr:col>
      <xdr:colOff>127000</xdr:colOff>
      <xdr:row>95</xdr:row>
      <xdr:rowOff>148006</xdr:rowOff>
    </xdr:to>
    <xdr:cxnSp macro="">
      <xdr:nvCxnSpPr>
        <xdr:cNvPr id="688" name="直線コネクタ 687"/>
        <xdr:cNvCxnSpPr/>
      </xdr:nvCxnSpPr>
      <xdr:spPr>
        <a:xfrm flipV="1">
          <a:off x="15481300" y="16405940"/>
          <a:ext cx="8382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34844</xdr:rowOff>
    </xdr:from>
    <xdr:ext cx="534377" cy="259045"/>
    <xdr:sp macro="" textlink="">
      <xdr:nvSpPr>
        <xdr:cNvPr id="689" name="公債費平均値テキスト"/>
        <xdr:cNvSpPr txBox="1"/>
      </xdr:nvSpPr>
      <xdr:spPr>
        <a:xfrm>
          <a:off x="16370300" y="1666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148006</xdr:rowOff>
    </xdr:from>
    <xdr:to>
      <xdr:col>81</xdr:col>
      <xdr:colOff>50800</xdr:colOff>
      <xdr:row>95</xdr:row>
      <xdr:rowOff>161906</xdr:rowOff>
    </xdr:to>
    <xdr:cxnSp macro="">
      <xdr:nvCxnSpPr>
        <xdr:cNvPr id="691" name="直線コネクタ 690"/>
        <xdr:cNvCxnSpPr/>
      </xdr:nvCxnSpPr>
      <xdr:spPr>
        <a:xfrm flipV="1">
          <a:off x="14592300" y="16435756"/>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155491</xdr:rowOff>
    </xdr:from>
    <xdr:ext cx="534377" cy="259045"/>
    <xdr:sp macro="" textlink="">
      <xdr:nvSpPr>
        <xdr:cNvPr id="693" name="テキスト ボックス 692"/>
        <xdr:cNvSpPr txBox="1"/>
      </xdr:nvSpPr>
      <xdr:spPr>
        <a:xfrm>
          <a:off x="15214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138971</xdr:rowOff>
    </xdr:from>
    <xdr:to>
      <xdr:col>76</xdr:col>
      <xdr:colOff>114300</xdr:colOff>
      <xdr:row>95</xdr:row>
      <xdr:rowOff>161906</xdr:rowOff>
    </xdr:to>
    <xdr:cxnSp macro="">
      <xdr:nvCxnSpPr>
        <xdr:cNvPr id="694" name="直線コネクタ 693"/>
        <xdr:cNvCxnSpPr/>
      </xdr:nvCxnSpPr>
      <xdr:spPr>
        <a:xfrm>
          <a:off x="13703300" y="16426721"/>
          <a:ext cx="8890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5" name="フローチャート: 判断 694"/>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44935</xdr:rowOff>
    </xdr:from>
    <xdr:ext cx="534377" cy="259045"/>
    <xdr:sp macro="" textlink="">
      <xdr:nvSpPr>
        <xdr:cNvPr id="696" name="テキスト ボックス 695"/>
        <xdr:cNvSpPr txBox="1"/>
      </xdr:nvSpPr>
      <xdr:spPr>
        <a:xfrm>
          <a:off x="14325111" y="168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138971</xdr:rowOff>
    </xdr:from>
    <xdr:to>
      <xdr:col>71</xdr:col>
      <xdr:colOff>177800</xdr:colOff>
      <xdr:row>95</xdr:row>
      <xdr:rowOff>144816</xdr:rowOff>
    </xdr:to>
    <xdr:cxnSp macro="">
      <xdr:nvCxnSpPr>
        <xdr:cNvPr id="697" name="直線コネクタ 696"/>
        <xdr:cNvCxnSpPr/>
      </xdr:nvCxnSpPr>
      <xdr:spPr>
        <a:xfrm flipV="1">
          <a:off x="12814300" y="16426721"/>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99721</xdr:rowOff>
    </xdr:from>
    <xdr:to>
      <xdr:col>72</xdr:col>
      <xdr:colOff>38100</xdr:colOff>
      <xdr:row>97</xdr:row>
      <xdr:rowOff>29871</xdr:rowOff>
    </xdr:to>
    <xdr:sp macro="" textlink="">
      <xdr:nvSpPr>
        <xdr:cNvPr id="698" name="フローチャート: 判断 697"/>
        <xdr:cNvSpPr/>
      </xdr:nvSpPr>
      <xdr:spPr>
        <a:xfrm>
          <a:off x="13652500" y="1655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20998</xdr:rowOff>
    </xdr:from>
    <xdr:ext cx="534377" cy="259045"/>
    <xdr:sp macro="" textlink="">
      <xdr:nvSpPr>
        <xdr:cNvPr id="699" name="テキスト ボックス 698"/>
        <xdr:cNvSpPr txBox="1"/>
      </xdr:nvSpPr>
      <xdr:spPr>
        <a:xfrm>
          <a:off x="13436111" y="1665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81073</xdr:rowOff>
    </xdr:from>
    <xdr:to>
      <xdr:col>67</xdr:col>
      <xdr:colOff>101600</xdr:colOff>
      <xdr:row>97</xdr:row>
      <xdr:rowOff>11223</xdr:rowOff>
    </xdr:to>
    <xdr:sp macro="" textlink="">
      <xdr:nvSpPr>
        <xdr:cNvPr id="700" name="フローチャート: 判断 699"/>
        <xdr:cNvSpPr/>
      </xdr:nvSpPr>
      <xdr:spPr>
        <a:xfrm>
          <a:off x="12763500" y="165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2350</xdr:rowOff>
    </xdr:from>
    <xdr:ext cx="534377" cy="259045"/>
    <xdr:sp macro="" textlink="">
      <xdr:nvSpPr>
        <xdr:cNvPr id="701" name="テキスト ボックス 700"/>
        <xdr:cNvSpPr txBox="1"/>
      </xdr:nvSpPr>
      <xdr:spPr>
        <a:xfrm>
          <a:off x="12547111" y="166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67390</xdr:rowOff>
    </xdr:from>
    <xdr:to>
      <xdr:col>85</xdr:col>
      <xdr:colOff>177800</xdr:colOff>
      <xdr:row>95</xdr:row>
      <xdr:rowOff>168990</xdr:rowOff>
    </xdr:to>
    <xdr:sp macro="" textlink="">
      <xdr:nvSpPr>
        <xdr:cNvPr id="707" name="楕円 706"/>
        <xdr:cNvSpPr/>
      </xdr:nvSpPr>
      <xdr:spPr>
        <a:xfrm>
          <a:off x="16268700" y="163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90267</xdr:rowOff>
    </xdr:from>
    <xdr:ext cx="534377" cy="259045"/>
    <xdr:sp macro="" textlink="">
      <xdr:nvSpPr>
        <xdr:cNvPr id="708" name="公債費該当値テキスト"/>
        <xdr:cNvSpPr txBox="1"/>
      </xdr:nvSpPr>
      <xdr:spPr>
        <a:xfrm>
          <a:off x="16370300" y="1620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97206</xdr:rowOff>
    </xdr:from>
    <xdr:to>
      <xdr:col>81</xdr:col>
      <xdr:colOff>101600</xdr:colOff>
      <xdr:row>96</xdr:row>
      <xdr:rowOff>27356</xdr:rowOff>
    </xdr:to>
    <xdr:sp macro="" textlink="">
      <xdr:nvSpPr>
        <xdr:cNvPr id="709" name="楕円 708"/>
        <xdr:cNvSpPr/>
      </xdr:nvSpPr>
      <xdr:spPr>
        <a:xfrm>
          <a:off x="15430500" y="163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43883</xdr:rowOff>
    </xdr:from>
    <xdr:ext cx="534377" cy="259045"/>
    <xdr:sp macro="" textlink="">
      <xdr:nvSpPr>
        <xdr:cNvPr id="710" name="テキスト ボックス 709"/>
        <xdr:cNvSpPr txBox="1"/>
      </xdr:nvSpPr>
      <xdr:spPr>
        <a:xfrm>
          <a:off x="15214111" y="1616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111106</xdr:rowOff>
    </xdr:from>
    <xdr:to>
      <xdr:col>76</xdr:col>
      <xdr:colOff>165100</xdr:colOff>
      <xdr:row>96</xdr:row>
      <xdr:rowOff>41256</xdr:rowOff>
    </xdr:to>
    <xdr:sp macro="" textlink="">
      <xdr:nvSpPr>
        <xdr:cNvPr id="711" name="楕円 710"/>
        <xdr:cNvSpPr/>
      </xdr:nvSpPr>
      <xdr:spPr>
        <a:xfrm>
          <a:off x="14541500" y="163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57783</xdr:rowOff>
    </xdr:from>
    <xdr:ext cx="534377" cy="259045"/>
    <xdr:sp macro="" textlink="">
      <xdr:nvSpPr>
        <xdr:cNvPr id="712" name="テキスト ボックス 711"/>
        <xdr:cNvSpPr txBox="1"/>
      </xdr:nvSpPr>
      <xdr:spPr>
        <a:xfrm>
          <a:off x="14325111" y="161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88171</xdr:rowOff>
    </xdr:from>
    <xdr:to>
      <xdr:col>72</xdr:col>
      <xdr:colOff>38100</xdr:colOff>
      <xdr:row>96</xdr:row>
      <xdr:rowOff>18321</xdr:rowOff>
    </xdr:to>
    <xdr:sp macro="" textlink="">
      <xdr:nvSpPr>
        <xdr:cNvPr id="713" name="楕円 712"/>
        <xdr:cNvSpPr/>
      </xdr:nvSpPr>
      <xdr:spPr>
        <a:xfrm>
          <a:off x="13652500" y="1637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34848</xdr:rowOff>
    </xdr:from>
    <xdr:ext cx="534377" cy="259045"/>
    <xdr:sp macro="" textlink="">
      <xdr:nvSpPr>
        <xdr:cNvPr id="714" name="テキスト ボックス 713"/>
        <xdr:cNvSpPr txBox="1"/>
      </xdr:nvSpPr>
      <xdr:spPr>
        <a:xfrm>
          <a:off x="13436111" y="161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94016</xdr:rowOff>
    </xdr:from>
    <xdr:to>
      <xdr:col>67</xdr:col>
      <xdr:colOff>101600</xdr:colOff>
      <xdr:row>96</xdr:row>
      <xdr:rowOff>24166</xdr:rowOff>
    </xdr:to>
    <xdr:sp macro="" textlink="">
      <xdr:nvSpPr>
        <xdr:cNvPr id="715" name="楕円 714"/>
        <xdr:cNvSpPr/>
      </xdr:nvSpPr>
      <xdr:spPr>
        <a:xfrm>
          <a:off x="12763500" y="1638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40693</xdr:rowOff>
    </xdr:from>
    <xdr:ext cx="534377" cy="259045"/>
    <xdr:sp macro="" textlink="">
      <xdr:nvSpPr>
        <xdr:cNvPr id="716" name="テキスト ボックス 715"/>
        <xdr:cNvSpPr txBox="1"/>
      </xdr:nvSpPr>
      <xdr:spPr>
        <a:xfrm>
          <a:off x="12547111" y="1615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52" name="フローチャート: 判断 75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3" name="テキスト ボックス 75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78613</xdr:rowOff>
    </xdr:from>
    <xdr:to>
      <xdr:col>102</xdr:col>
      <xdr:colOff>165100</xdr:colOff>
      <xdr:row>39</xdr:row>
      <xdr:rowOff>8763</xdr:rowOff>
    </xdr:to>
    <xdr:sp macro="" textlink="">
      <xdr:nvSpPr>
        <xdr:cNvPr id="755" name="フローチャート: 判断 754"/>
        <xdr:cNvSpPr/>
      </xdr:nvSpPr>
      <xdr:spPr>
        <a:xfrm>
          <a:off x="19494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25290</xdr:rowOff>
    </xdr:from>
    <xdr:ext cx="378565" cy="259045"/>
    <xdr:sp macro="" textlink="">
      <xdr:nvSpPr>
        <xdr:cNvPr id="756" name="テキスト ボックス 755"/>
        <xdr:cNvSpPr txBox="1"/>
      </xdr:nvSpPr>
      <xdr:spPr>
        <a:xfrm>
          <a:off x="19356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98044</xdr:rowOff>
    </xdr:from>
    <xdr:to>
      <xdr:col>98</xdr:col>
      <xdr:colOff>38100</xdr:colOff>
      <xdr:row>38</xdr:row>
      <xdr:rowOff>28194</xdr:rowOff>
    </xdr:to>
    <xdr:sp macro="" textlink="">
      <xdr:nvSpPr>
        <xdr:cNvPr id="757" name="フローチャート: 判断 756"/>
        <xdr:cNvSpPr/>
      </xdr:nvSpPr>
      <xdr:spPr>
        <a:xfrm>
          <a:off x="18605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44721</xdr:rowOff>
    </xdr:from>
    <xdr:ext cx="378565" cy="259045"/>
    <xdr:sp macro="" textlink="">
      <xdr:nvSpPr>
        <xdr:cNvPr id="758" name="テキスト ボックス 757"/>
        <xdr:cNvSpPr txBox="1"/>
      </xdr:nvSpPr>
      <xdr:spPr>
        <a:xfrm>
          <a:off x="18467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124,936</a:t>
          </a:r>
          <a:r>
            <a:rPr kumimoji="1" lang="ja-JP" altLang="en-US" sz="1100">
              <a:latin typeface="ＭＳ Ｐゴシック" panose="020B0600070205080204" pitchFamily="50" charset="-128"/>
              <a:ea typeface="ＭＳ Ｐゴシック" panose="020B0600070205080204" pitchFamily="50" charset="-128"/>
            </a:rPr>
            <a:t>円となっており，引き続き，類似団体と比較して高い状況である。その主な要因は，庁舎整備事業費，ふるさと納税等活用事業費及び積立金（ふるさと応援基金，公共施設整備事業基金）の増加である。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292,593</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円となっており，類似団体と比較して高い状況である。決算額のうち，介護給付費に要する経費である社会福祉費が平成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年度から増加していることが主な要因である。これは，本市が障害福祉サービス事業に重点的に取り組んできたことによるものである。 </a:t>
          </a:r>
        </a:p>
        <a:p>
          <a:r>
            <a:rPr kumimoji="1" lang="ja-JP" altLang="en-US" sz="1100">
              <a:latin typeface="ＭＳ Ｐゴシック" panose="020B0600070205080204" pitchFamily="50" charset="-128"/>
              <a:ea typeface="ＭＳ Ｐゴシック" panose="020B0600070205080204" pitchFamily="50" charset="-128"/>
            </a:rPr>
            <a:t>・労働費は，年々減少し，平成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1/10</a:t>
          </a:r>
          <a:r>
            <a:rPr kumimoji="1" lang="ja-JP" altLang="en-US" sz="1100">
              <a:latin typeface="ＭＳ Ｐゴシック" panose="020B0600070205080204" pitchFamily="50" charset="-128"/>
              <a:ea typeface="ＭＳ Ｐゴシック" panose="020B0600070205080204" pitchFamily="50" charset="-128"/>
            </a:rPr>
            <a:t>程度となり，類似団体平均を下回っている。その主な要因は，緊急雇用創出事業臨時的特例基金事業の減少や，地方創生関連事業（総務費）への移行である。</a:t>
          </a:r>
        </a:p>
        <a:p>
          <a:r>
            <a:rPr kumimoji="1" lang="ja-JP" altLang="en-US" sz="1100">
              <a:latin typeface="ＭＳ Ｐゴシック" panose="020B0600070205080204" pitchFamily="50" charset="-128"/>
              <a:ea typeface="ＭＳ Ｐゴシック" panose="020B0600070205080204" pitchFamily="50" charset="-128"/>
            </a:rPr>
            <a:t>・商工費は，住民一人当たり</a:t>
          </a:r>
          <a:r>
            <a:rPr kumimoji="1" lang="en-US" altLang="ja-JP" sz="1100">
              <a:latin typeface="ＭＳ Ｐゴシック" panose="020B0600070205080204" pitchFamily="50" charset="-128"/>
              <a:ea typeface="ＭＳ Ｐゴシック" panose="020B0600070205080204" pitchFamily="50" charset="-128"/>
            </a:rPr>
            <a:t>32,158</a:t>
          </a:r>
          <a:r>
            <a:rPr kumimoji="1" lang="ja-JP" altLang="en-US" sz="1100">
              <a:latin typeface="ＭＳ Ｐゴシック" panose="020B0600070205080204" pitchFamily="50" charset="-128"/>
              <a:ea typeface="ＭＳ Ｐゴシック" panose="020B0600070205080204" pitchFamily="50" charset="-128"/>
            </a:rPr>
            <a:t>円となっており，近年において最も高い数値である。その主な要因は，奄美空港ターミナル整備事業，光ブロードバンド基盤整備事業や地域総合整備資金貸付事業の実施により大幅に増えたためである。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・教育費は，住民一人当たり</a:t>
          </a:r>
          <a:r>
            <a:rPr kumimoji="1" lang="en-US" altLang="ja-JP" sz="1100">
              <a:latin typeface="ＭＳ Ｐゴシック" panose="020B0600070205080204" pitchFamily="50" charset="-128"/>
              <a:ea typeface="ＭＳ Ｐゴシック" panose="020B0600070205080204" pitchFamily="50" charset="-128"/>
            </a:rPr>
            <a:t>64,808</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円となっており，類似団体と比較して高い状況である。その主な要因は，名瀬・住用地区給食センター建設や金久中学校屋内運動場改築など教育関係施設建設による影響である。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・災害復旧費は，住民一人当たり</a:t>
          </a:r>
          <a:r>
            <a:rPr kumimoji="1" lang="en-US" altLang="ja-JP" sz="1100">
              <a:latin typeface="ＭＳ Ｐゴシック" panose="020B0600070205080204" pitchFamily="50" charset="-128"/>
              <a:ea typeface="ＭＳ Ｐゴシック" panose="020B0600070205080204" pitchFamily="50" charset="-128"/>
            </a:rPr>
            <a:t>10,756</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円となっており，類似団体と比較して高い状況である。その主な要因は，平成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年に接近した台風被害（台風５号，</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号，</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号）や大雨被害によるものである。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91,226</a:t>
          </a:r>
          <a:r>
            <a:rPr kumimoji="1" lang="ja-JP" altLang="en-US" sz="1100">
              <a:latin typeface="ＭＳ Ｐゴシック" panose="020B0600070205080204" pitchFamily="50" charset="-128"/>
              <a:ea typeface="ＭＳ Ｐゴシック" panose="020B0600070205080204" pitchFamily="50" charset="-128"/>
            </a:rPr>
            <a:t>円となっており，引き続き，類似団体と比較して高い状況である。前年度決算より増加している要因は，庁舎整備事業など大規模なハード事業の当該年度元金償還開始によるものである。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　財政調整基金残高は，前年度剰余金等により，</a:t>
          </a:r>
          <a:r>
            <a:rPr kumimoji="1" lang="en-US" altLang="ja-JP" sz="1000">
              <a:latin typeface="ＭＳ Ｐゴシック" panose="020B0600070205080204" pitchFamily="50" charset="-128"/>
              <a:ea typeface="ＭＳ Ｐゴシック" panose="020B0600070205080204" pitchFamily="50" charset="-128"/>
            </a:rPr>
            <a:t>472,621</a:t>
          </a:r>
          <a:r>
            <a:rPr kumimoji="1" lang="ja-JP" altLang="en-US" sz="1000">
              <a:latin typeface="ＭＳ Ｐゴシック" panose="020B0600070205080204" pitchFamily="50" charset="-128"/>
              <a:ea typeface="ＭＳ Ｐゴシック" panose="020B0600070205080204" pitchFamily="50" charset="-128"/>
            </a:rPr>
            <a:t>千円積立を行ったため残高が</a:t>
          </a:r>
          <a:r>
            <a:rPr kumimoji="1" lang="en-US" altLang="ja-JP" sz="1000">
              <a:latin typeface="ＭＳ Ｐゴシック" panose="020B0600070205080204" pitchFamily="50" charset="-128"/>
              <a:ea typeface="ＭＳ Ｐゴシック" panose="020B0600070205080204" pitchFamily="50" charset="-128"/>
            </a:rPr>
            <a:t>3,971,172</a:t>
          </a:r>
          <a:r>
            <a:rPr kumimoji="1" lang="ja-JP" altLang="en-US" sz="1000">
              <a:latin typeface="ＭＳ Ｐゴシック" panose="020B0600070205080204" pitchFamily="50" charset="-128"/>
              <a:ea typeface="ＭＳ Ｐゴシック" panose="020B0600070205080204" pitchFamily="50" charset="-128"/>
            </a:rPr>
            <a:t>千円となり，前年度決算より標準財政規模（</a:t>
          </a:r>
          <a:r>
            <a:rPr kumimoji="1" lang="en-US" altLang="ja-JP" sz="1000">
              <a:latin typeface="ＭＳ Ｐゴシック" panose="020B0600070205080204" pitchFamily="50" charset="-128"/>
              <a:ea typeface="ＭＳ Ｐゴシック" panose="020B0600070205080204" pitchFamily="50" charset="-128"/>
            </a:rPr>
            <a:t>16,845,062</a:t>
          </a:r>
          <a:r>
            <a:rPr kumimoji="1" lang="ja-JP" altLang="en-US" sz="1000">
              <a:latin typeface="ＭＳ Ｐゴシック" panose="020B0600070205080204" pitchFamily="50" charset="-128"/>
              <a:ea typeface="ＭＳ Ｐゴシック" panose="020B0600070205080204" pitchFamily="50" charset="-128"/>
            </a:rPr>
            <a:t>千円）比</a:t>
          </a:r>
          <a:r>
            <a:rPr kumimoji="1" lang="en-US" altLang="ja-JP" sz="1000">
              <a:latin typeface="ＭＳ Ｐゴシック" panose="020B0600070205080204" pitchFamily="50" charset="-128"/>
              <a:ea typeface="ＭＳ Ｐゴシック" panose="020B0600070205080204" pitchFamily="50" charset="-128"/>
            </a:rPr>
            <a:t>0.46</a:t>
          </a:r>
          <a:r>
            <a:rPr kumimoji="1" lang="ja-JP" altLang="en-US" sz="1000">
              <a:latin typeface="ＭＳ Ｐゴシック" panose="020B0600070205080204" pitchFamily="50" charset="-128"/>
              <a:ea typeface="ＭＳ Ｐゴシック" panose="020B0600070205080204" pitchFamily="50" charset="-128"/>
            </a:rPr>
            <a:t>％増となった。</a:t>
          </a:r>
        </a:p>
        <a:p>
          <a:r>
            <a:rPr kumimoji="1" lang="ja-JP" altLang="en-US" sz="1000">
              <a:latin typeface="ＭＳ Ｐゴシック" panose="020B0600070205080204" pitchFamily="50" charset="-128"/>
              <a:ea typeface="ＭＳ Ｐゴシック" panose="020B0600070205080204" pitchFamily="50" charset="-128"/>
            </a:rPr>
            <a:t>・　実質収支額は，翌年度に繰り越すべき財源（災害復旧事業費含む）</a:t>
          </a:r>
          <a:r>
            <a:rPr kumimoji="1" lang="en-US" altLang="ja-JP" sz="1000">
              <a:latin typeface="ＭＳ Ｐゴシック" panose="020B0600070205080204" pitchFamily="50" charset="-128"/>
              <a:ea typeface="ＭＳ Ｐゴシック" panose="020B0600070205080204" pitchFamily="50" charset="-128"/>
            </a:rPr>
            <a:t>144,336</a:t>
          </a:r>
          <a:r>
            <a:rPr kumimoji="1" lang="ja-JP" altLang="en-US" sz="1000">
              <a:latin typeface="ＭＳ Ｐゴシック" panose="020B0600070205080204" pitchFamily="50" charset="-128"/>
              <a:ea typeface="ＭＳ Ｐゴシック" panose="020B0600070205080204" pitchFamily="50" charset="-128"/>
            </a:rPr>
            <a:t>千円を除いた</a:t>
          </a:r>
          <a:r>
            <a:rPr kumimoji="1" lang="en-US" altLang="ja-JP" sz="1000">
              <a:latin typeface="ＭＳ Ｐゴシック" panose="020B0600070205080204" pitchFamily="50" charset="-128"/>
              <a:ea typeface="ＭＳ Ｐゴシック" panose="020B0600070205080204" pitchFamily="50" charset="-128"/>
            </a:rPr>
            <a:t>833,180</a:t>
          </a:r>
          <a:r>
            <a:rPr kumimoji="1" lang="ja-JP" altLang="en-US" sz="1000">
              <a:latin typeface="ＭＳ Ｐゴシック" panose="020B0600070205080204" pitchFamily="50" charset="-128"/>
              <a:ea typeface="ＭＳ Ｐゴシック" panose="020B0600070205080204" pitchFamily="50" charset="-128"/>
            </a:rPr>
            <a:t>千円となり，前年度決算より標準財政規模比</a:t>
          </a:r>
          <a:r>
            <a:rPr kumimoji="1" lang="en-US" altLang="ja-JP" sz="1000">
              <a:latin typeface="ＭＳ Ｐゴシック" panose="020B0600070205080204" pitchFamily="50" charset="-128"/>
              <a:ea typeface="ＭＳ Ｐゴシック" panose="020B0600070205080204" pitchFamily="50" charset="-128"/>
            </a:rPr>
            <a:t>0.51</a:t>
          </a:r>
          <a:r>
            <a:rPr kumimoji="1" lang="ja-JP" altLang="en-US" sz="1000">
              <a:latin typeface="ＭＳ Ｐゴシック" panose="020B0600070205080204" pitchFamily="50" charset="-128"/>
              <a:ea typeface="ＭＳ Ｐゴシック" panose="020B0600070205080204" pitchFamily="50" charset="-128"/>
            </a:rPr>
            <a:t>％減となった。減額要因には，翌年度に繰り越すべき財源が前年度決算と比べて増額になったことなどが挙げられる。</a:t>
          </a:r>
        </a:p>
        <a:p>
          <a:r>
            <a:rPr kumimoji="1" lang="ja-JP" altLang="en-US" sz="1000">
              <a:latin typeface="ＭＳ Ｐゴシック" panose="020B0600070205080204" pitchFamily="50" charset="-128"/>
              <a:ea typeface="ＭＳ Ｐゴシック" panose="020B0600070205080204" pitchFamily="50" charset="-128"/>
            </a:rPr>
            <a:t>・　実質単年度収支は，単年度収支△</a:t>
          </a:r>
          <a:r>
            <a:rPr kumimoji="1" lang="en-US" altLang="ja-JP" sz="1000">
              <a:latin typeface="ＭＳ Ｐゴシック" panose="020B0600070205080204" pitchFamily="50" charset="-128"/>
              <a:ea typeface="ＭＳ Ｐゴシック" panose="020B0600070205080204" pitchFamily="50" charset="-128"/>
            </a:rPr>
            <a:t>93,360</a:t>
          </a:r>
          <a:r>
            <a:rPr kumimoji="1" lang="ja-JP" altLang="en-US" sz="1000">
              <a:latin typeface="ＭＳ Ｐゴシック" panose="020B0600070205080204" pitchFamily="50" charset="-128"/>
              <a:ea typeface="ＭＳ Ｐゴシック" panose="020B0600070205080204" pitchFamily="50" charset="-128"/>
            </a:rPr>
            <a:t>千円に積立金</a:t>
          </a:r>
          <a:r>
            <a:rPr kumimoji="1" lang="en-US" altLang="ja-JP" sz="1000">
              <a:latin typeface="ＭＳ Ｐゴシック" panose="020B0600070205080204" pitchFamily="50" charset="-128"/>
              <a:ea typeface="ＭＳ Ｐゴシック" panose="020B0600070205080204" pitchFamily="50" charset="-128"/>
            </a:rPr>
            <a:t>2,621</a:t>
          </a:r>
          <a:r>
            <a:rPr kumimoji="1" lang="ja-JP" altLang="en-US" sz="1000">
              <a:latin typeface="ＭＳ Ｐゴシック" panose="020B0600070205080204" pitchFamily="50" charset="-128"/>
              <a:ea typeface="ＭＳ Ｐゴシック" panose="020B0600070205080204" pitchFamily="50" charset="-128"/>
            </a:rPr>
            <a:t>千円を加え，積立金取崩額</a:t>
          </a:r>
          <a:r>
            <a:rPr kumimoji="1" lang="en-US" altLang="ja-JP" sz="1000">
              <a:latin typeface="ＭＳ Ｐゴシック" panose="020B0600070205080204" pitchFamily="50" charset="-128"/>
              <a:ea typeface="ＭＳ Ｐゴシック" panose="020B0600070205080204" pitchFamily="50" charset="-128"/>
            </a:rPr>
            <a:t>425,956</a:t>
          </a:r>
          <a:r>
            <a:rPr kumimoji="1" lang="ja-JP" altLang="en-US" sz="1000">
              <a:latin typeface="ＭＳ Ｐゴシック" panose="020B0600070205080204" pitchFamily="50" charset="-128"/>
              <a:ea typeface="ＭＳ Ｐゴシック" panose="020B0600070205080204" pitchFamily="50" charset="-128"/>
            </a:rPr>
            <a:t>千円を除いた△</a:t>
          </a:r>
          <a:r>
            <a:rPr kumimoji="1" lang="en-US" altLang="ja-JP" sz="1000">
              <a:latin typeface="ＭＳ Ｐゴシック" panose="020B0600070205080204" pitchFamily="50" charset="-128"/>
              <a:ea typeface="ＭＳ Ｐゴシック" panose="020B0600070205080204" pitchFamily="50" charset="-128"/>
            </a:rPr>
            <a:t>516,695</a:t>
          </a:r>
          <a:r>
            <a:rPr kumimoji="1" lang="ja-JP" altLang="en-US" sz="1000">
              <a:latin typeface="ＭＳ Ｐゴシック" panose="020B0600070205080204" pitchFamily="50" charset="-128"/>
              <a:ea typeface="ＭＳ Ｐゴシック" panose="020B0600070205080204" pitchFamily="50" charset="-128"/>
            </a:rPr>
            <a:t>千円である。前年度決算より標準財政規模比</a:t>
          </a:r>
          <a:r>
            <a:rPr kumimoji="1" lang="en-US" altLang="ja-JP" sz="1000">
              <a:latin typeface="ＭＳ Ｐゴシック" panose="020B0600070205080204" pitchFamily="50" charset="-128"/>
              <a:ea typeface="ＭＳ Ｐゴシック" panose="020B0600070205080204" pitchFamily="50" charset="-128"/>
            </a:rPr>
            <a:t>1.67</a:t>
          </a:r>
          <a:r>
            <a:rPr kumimoji="1" lang="ja-JP" altLang="en-US" sz="1000">
              <a:latin typeface="ＭＳ Ｐゴシック" panose="020B0600070205080204" pitchFamily="50" charset="-128"/>
              <a:ea typeface="ＭＳ Ｐゴシック" panose="020B0600070205080204" pitchFamily="50" charset="-128"/>
            </a:rPr>
            <a:t>％減となった。</a:t>
          </a:r>
        </a:p>
        <a:p>
          <a:r>
            <a:rPr kumimoji="1" lang="ja-JP" altLang="en-US" sz="1000">
              <a:latin typeface="ＭＳ Ｐゴシック" panose="020B0600070205080204" pitchFamily="50" charset="-128"/>
              <a:ea typeface="ＭＳ Ｐゴシック" panose="020B0600070205080204" pitchFamily="50" charset="-128"/>
            </a:rPr>
            <a:t>・　今後とも，事務事業の見直しをさらに進めるとともに，歳出において経常経費削減等の行財政改革を推進し，歳入において税の徴収強化等を図り，単年度収支の改善に努める。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国民健康保険事業特別会計（国保直営診療施設勘定特別会計を含む）の実質収支額は，前年度決算に</a:t>
          </a:r>
          <a:r>
            <a:rPr kumimoji="1" lang="ja-JP" altLang="en-US" sz="1100">
              <a:solidFill>
                <a:schemeClr val="tx1"/>
              </a:solidFill>
              <a:latin typeface="ＭＳ Ｐゴシック" panose="020B0600070205080204" pitchFamily="50" charset="-128"/>
              <a:ea typeface="ＭＳ Ｐゴシック" panose="020B0600070205080204" pitchFamily="50" charset="-128"/>
            </a:rPr>
            <a:t>比べて</a:t>
          </a:r>
          <a:r>
            <a:rPr kumimoji="1" lang="en-US" altLang="ja-JP" sz="1100">
              <a:solidFill>
                <a:schemeClr val="tx1"/>
              </a:solidFill>
              <a:latin typeface="ＭＳ Ｐゴシック" panose="020B0600070205080204" pitchFamily="50" charset="-128"/>
              <a:ea typeface="ＭＳ Ｐゴシック" panose="020B0600070205080204" pitchFamily="50" charset="-128"/>
            </a:rPr>
            <a:t>170,130</a:t>
          </a:r>
          <a:r>
            <a:rPr kumimoji="1" lang="ja-JP" altLang="en-US" sz="1100">
              <a:solidFill>
                <a:schemeClr val="tx1"/>
              </a:solidFill>
              <a:latin typeface="ＭＳ Ｐゴシック" panose="020B0600070205080204" pitchFamily="50" charset="-128"/>
              <a:ea typeface="ＭＳ Ｐゴシック" panose="020B0600070205080204" pitchFamily="50" charset="-128"/>
            </a:rPr>
            <a:t>千円</a:t>
          </a:r>
          <a:r>
            <a:rPr kumimoji="1" lang="ja-JP" altLang="en-US" sz="1100">
              <a:latin typeface="ＭＳ Ｐゴシック" panose="020B0600070205080204" pitchFamily="50" charset="-128"/>
              <a:ea typeface="ＭＳ Ｐゴシック" panose="020B0600070205080204" pitchFamily="50" charset="-128"/>
            </a:rPr>
            <a:t>上回り，標準財政規模比</a:t>
          </a:r>
          <a:r>
            <a:rPr kumimoji="1" lang="en-US" altLang="ja-JP" sz="1100">
              <a:latin typeface="ＭＳ Ｐゴシック" panose="020B0600070205080204" pitchFamily="50" charset="-128"/>
              <a:ea typeface="ＭＳ Ｐゴシック" panose="020B0600070205080204" pitchFamily="50" charset="-128"/>
            </a:rPr>
            <a:t>0.98</a:t>
          </a:r>
          <a:r>
            <a:rPr kumimoji="1" lang="ja-JP" altLang="en-US" sz="1100">
              <a:latin typeface="ＭＳ Ｐゴシック" panose="020B0600070205080204" pitchFamily="50" charset="-128"/>
              <a:ea typeface="ＭＳ Ｐゴシック" panose="020B0600070205080204" pitchFamily="50" charset="-128"/>
            </a:rPr>
            <a:t>％増となっている。この要因として，共同事業拠出金が前年度比約</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百万円減少したこと，前期高齢者交付金及び療養給付費等交付金が増加したこと，前年度繰上充用金が減少したことなどが挙げられる。引き続き，医療費の適正化と国民健康保険税の適正な徴収に努める。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34723588</v>
      </c>
      <c r="BO4" s="441"/>
      <c r="BP4" s="441"/>
      <c r="BQ4" s="441"/>
      <c r="BR4" s="441"/>
      <c r="BS4" s="441"/>
      <c r="BT4" s="441"/>
      <c r="BU4" s="442"/>
      <c r="BV4" s="440">
        <v>33143154</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4.9000000000000004</v>
      </c>
      <c r="CU4" s="622"/>
      <c r="CV4" s="622"/>
      <c r="CW4" s="622"/>
      <c r="CX4" s="622"/>
      <c r="CY4" s="622"/>
      <c r="CZ4" s="622"/>
      <c r="DA4" s="623"/>
      <c r="DB4" s="621">
        <v>5.5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33746072</v>
      </c>
      <c r="BO5" s="446"/>
      <c r="BP5" s="446"/>
      <c r="BQ5" s="446"/>
      <c r="BR5" s="446"/>
      <c r="BS5" s="446"/>
      <c r="BT5" s="446"/>
      <c r="BU5" s="447"/>
      <c r="BV5" s="445">
        <v>32178131</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91.5</v>
      </c>
      <c r="CU5" s="416"/>
      <c r="CV5" s="416"/>
      <c r="CW5" s="416"/>
      <c r="CX5" s="416"/>
      <c r="CY5" s="416"/>
      <c r="CZ5" s="416"/>
      <c r="DA5" s="417"/>
      <c r="DB5" s="415">
        <v>90.4</v>
      </c>
      <c r="DC5" s="416"/>
      <c r="DD5" s="416"/>
      <c r="DE5" s="416"/>
      <c r="DF5" s="416"/>
      <c r="DG5" s="416"/>
      <c r="DH5" s="416"/>
      <c r="DI5" s="417"/>
      <c r="DJ5" s="165"/>
      <c r="DK5" s="165"/>
      <c r="DL5" s="165"/>
      <c r="DM5" s="165"/>
      <c r="DN5" s="165"/>
      <c r="DO5" s="165"/>
    </row>
    <row r="6" spans="1:119" ht="18.75" customHeight="1" x14ac:dyDescent="0.15">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86</v>
      </c>
      <c r="AV6" s="503"/>
      <c r="AW6" s="503"/>
      <c r="AX6" s="503"/>
      <c r="AY6" s="425" t="s">
        <v>94</v>
      </c>
      <c r="AZ6" s="426"/>
      <c r="BA6" s="426"/>
      <c r="BB6" s="426"/>
      <c r="BC6" s="426"/>
      <c r="BD6" s="426"/>
      <c r="BE6" s="426"/>
      <c r="BF6" s="426"/>
      <c r="BG6" s="426"/>
      <c r="BH6" s="426"/>
      <c r="BI6" s="426"/>
      <c r="BJ6" s="426"/>
      <c r="BK6" s="426"/>
      <c r="BL6" s="426"/>
      <c r="BM6" s="427"/>
      <c r="BN6" s="445">
        <v>977516</v>
      </c>
      <c r="BO6" s="446"/>
      <c r="BP6" s="446"/>
      <c r="BQ6" s="446"/>
      <c r="BR6" s="446"/>
      <c r="BS6" s="446"/>
      <c r="BT6" s="446"/>
      <c r="BU6" s="447"/>
      <c r="BV6" s="445">
        <v>965023</v>
      </c>
      <c r="BW6" s="446"/>
      <c r="BX6" s="446"/>
      <c r="BY6" s="446"/>
      <c r="BZ6" s="446"/>
      <c r="CA6" s="446"/>
      <c r="CB6" s="446"/>
      <c r="CC6" s="447"/>
      <c r="CD6" s="454" t="s">
        <v>95</v>
      </c>
      <c r="CE6" s="455"/>
      <c r="CF6" s="455"/>
      <c r="CG6" s="455"/>
      <c r="CH6" s="455"/>
      <c r="CI6" s="455"/>
      <c r="CJ6" s="455"/>
      <c r="CK6" s="455"/>
      <c r="CL6" s="455"/>
      <c r="CM6" s="455"/>
      <c r="CN6" s="455"/>
      <c r="CO6" s="455"/>
      <c r="CP6" s="455"/>
      <c r="CQ6" s="455"/>
      <c r="CR6" s="455"/>
      <c r="CS6" s="456"/>
      <c r="CT6" s="595">
        <v>95.5</v>
      </c>
      <c r="CU6" s="596"/>
      <c r="CV6" s="596"/>
      <c r="CW6" s="596"/>
      <c r="CX6" s="596"/>
      <c r="CY6" s="596"/>
      <c r="CZ6" s="596"/>
      <c r="DA6" s="597"/>
      <c r="DB6" s="595">
        <v>94.3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96</v>
      </c>
      <c r="AN7" s="419"/>
      <c r="AO7" s="419"/>
      <c r="AP7" s="419"/>
      <c r="AQ7" s="419"/>
      <c r="AR7" s="419"/>
      <c r="AS7" s="419"/>
      <c r="AT7" s="420"/>
      <c r="AU7" s="502" t="s">
        <v>97</v>
      </c>
      <c r="AV7" s="503"/>
      <c r="AW7" s="503"/>
      <c r="AX7" s="503"/>
      <c r="AY7" s="425" t="s">
        <v>98</v>
      </c>
      <c r="AZ7" s="426"/>
      <c r="BA7" s="426"/>
      <c r="BB7" s="426"/>
      <c r="BC7" s="426"/>
      <c r="BD7" s="426"/>
      <c r="BE7" s="426"/>
      <c r="BF7" s="426"/>
      <c r="BG7" s="426"/>
      <c r="BH7" s="426"/>
      <c r="BI7" s="426"/>
      <c r="BJ7" s="426"/>
      <c r="BK7" s="426"/>
      <c r="BL7" s="426"/>
      <c r="BM7" s="427"/>
      <c r="BN7" s="445">
        <v>144336</v>
      </c>
      <c r="BO7" s="446"/>
      <c r="BP7" s="446"/>
      <c r="BQ7" s="446"/>
      <c r="BR7" s="446"/>
      <c r="BS7" s="446"/>
      <c r="BT7" s="446"/>
      <c r="BU7" s="447"/>
      <c r="BV7" s="445">
        <v>38483</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16845062</v>
      </c>
      <c r="CU7" s="446"/>
      <c r="CV7" s="446"/>
      <c r="CW7" s="446"/>
      <c r="CX7" s="446"/>
      <c r="CY7" s="446"/>
      <c r="CZ7" s="446"/>
      <c r="DA7" s="447"/>
      <c r="DB7" s="445">
        <v>16976315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833180</v>
      </c>
      <c r="BO8" s="446"/>
      <c r="BP8" s="446"/>
      <c r="BQ8" s="446"/>
      <c r="BR8" s="446"/>
      <c r="BS8" s="446"/>
      <c r="BT8" s="446"/>
      <c r="BU8" s="447"/>
      <c r="BV8" s="445">
        <v>926540</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0.27</v>
      </c>
      <c r="CU8" s="559"/>
      <c r="CV8" s="559"/>
      <c r="CW8" s="559"/>
      <c r="CX8" s="559"/>
      <c r="CY8" s="559"/>
      <c r="CZ8" s="559"/>
      <c r="DA8" s="560"/>
      <c r="DB8" s="558">
        <v>0.27</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43156</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101</v>
      </c>
      <c r="AV9" s="503"/>
      <c r="AW9" s="503"/>
      <c r="AX9" s="503"/>
      <c r="AY9" s="425" t="s">
        <v>108</v>
      </c>
      <c r="AZ9" s="426"/>
      <c r="BA9" s="426"/>
      <c r="BB9" s="426"/>
      <c r="BC9" s="426"/>
      <c r="BD9" s="426"/>
      <c r="BE9" s="426"/>
      <c r="BF9" s="426"/>
      <c r="BG9" s="426"/>
      <c r="BH9" s="426"/>
      <c r="BI9" s="426"/>
      <c r="BJ9" s="426"/>
      <c r="BK9" s="426"/>
      <c r="BL9" s="426"/>
      <c r="BM9" s="427"/>
      <c r="BN9" s="445">
        <v>-93360</v>
      </c>
      <c r="BO9" s="446"/>
      <c r="BP9" s="446"/>
      <c r="BQ9" s="446"/>
      <c r="BR9" s="446"/>
      <c r="BS9" s="446"/>
      <c r="BT9" s="446"/>
      <c r="BU9" s="447"/>
      <c r="BV9" s="445">
        <v>-140059</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19.100000000000001</v>
      </c>
      <c r="CU9" s="416"/>
      <c r="CV9" s="416"/>
      <c r="CW9" s="416"/>
      <c r="CX9" s="416"/>
      <c r="CY9" s="416"/>
      <c r="CZ9" s="416"/>
      <c r="DA9" s="417"/>
      <c r="DB9" s="415">
        <v>19.100000000000001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46121</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2621</v>
      </c>
      <c r="BO10" s="446"/>
      <c r="BP10" s="446"/>
      <c r="BQ10" s="446"/>
      <c r="BR10" s="446"/>
      <c r="BS10" s="446"/>
      <c r="BT10" s="446"/>
      <c r="BU10" s="447"/>
      <c r="BV10" s="445">
        <v>2475</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43770</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425956</v>
      </c>
      <c r="BO12" s="446"/>
      <c r="BP12" s="446"/>
      <c r="BQ12" s="446"/>
      <c r="BR12" s="446"/>
      <c r="BS12" s="446"/>
      <c r="BT12" s="446"/>
      <c r="BU12" s="447"/>
      <c r="BV12" s="445">
        <v>99632</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43654</v>
      </c>
      <c r="S13" s="549"/>
      <c r="T13" s="549"/>
      <c r="U13" s="549"/>
      <c r="V13" s="550"/>
      <c r="W13" s="536" t="s">
        <v>132</v>
      </c>
      <c r="X13" s="458"/>
      <c r="Y13" s="458"/>
      <c r="Z13" s="458"/>
      <c r="AA13" s="458"/>
      <c r="AB13" s="459"/>
      <c r="AC13" s="421">
        <v>749</v>
      </c>
      <c r="AD13" s="422"/>
      <c r="AE13" s="422"/>
      <c r="AF13" s="422"/>
      <c r="AG13" s="423"/>
      <c r="AH13" s="421">
        <v>827</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-516695</v>
      </c>
      <c r="BO13" s="446"/>
      <c r="BP13" s="446"/>
      <c r="BQ13" s="446"/>
      <c r="BR13" s="446"/>
      <c r="BS13" s="446"/>
      <c r="BT13" s="446"/>
      <c r="BU13" s="447"/>
      <c r="BV13" s="445">
        <v>-237216</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9.1999999999999993</v>
      </c>
      <c r="CU13" s="416"/>
      <c r="CV13" s="416"/>
      <c r="CW13" s="416"/>
      <c r="CX13" s="416"/>
      <c r="CY13" s="416"/>
      <c r="CZ13" s="416"/>
      <c r="DA13" s="417"/>
      <c r="DB13" s="415">
        <v>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44250</v>
      </c>
      <c r="S14" s="549"/>
      <c r="T14" s="549"/>
      <c r="U14" s="549"/>
      <c r="V14" s="550"/>
      <c r="W14" s="551"/>
      <c r="X14" s="461"/>
      <c r="Y14" s="461"/>
      <c r="Z14" s="461"/>
      <c r="AA14" s="461"/>
      <c r="AB14" s="462"/>
      <c r="AC14" s="541">
        <v>3.9</v>
      </c>
      <c r="AD14" s="542"/>
      <c r="AE14" s="542"/>
      <c r="AF14" s="542"/>
      <c r="AG14" s="543"/>
      <c r="AH14" s="541">
        <v>4.2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51.5</v>
      </c>
      <c r="CU14" s="553"/>
      <c r="CV14" s="553"/>
      <c r="CW14" s="553"/>
      <c r="CX14" s="553"/>
      <c r="CY14" s="553"/>
      <c r="CZ14" s="553"/>
      <c r="DA14" s="554"/>
      <c r="DB14" s="552">
        <v>51.9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44143</v>
      </c>
      <c r="S15" s="549"/>
      <c r="T15" s="549"/>
      <c r="U15" s="549"/>
      <c r="V15" s="550"/>
      <c r="W15" s="536" t="s">
        <v>140</v>
      </c>
      <c r="X15" s="458"/>
      <c r="Y15" s="458"/>
      <c r="Z15" s="458"/>
      <c r="AA15" s="458"/>
      <c r="AB15" s="459"/>
      <c r="AC15" s="421">
        <v>2854</v>
      </c>
      <c r="AD15" s="422"/>
      <c r="AE15" s="422"/>
      <c r="AF15" s="422"/>
      <c r="AG15" s="423"/>
      <c r="AH15" s="421">
        <v>2866</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3900478</v>
      </c>
      <c r="BO15" s="441"/>
      <c r="BP15" s="441"/>
      <c r="BQ15" s="441"/>
      <c r="BR15" s="441"/>
      <c r="BS15" s="441"/>
      <c r="BT15" s="441"/>
      <c r="BU15" s="442"/>
      <c r="BV15" s="440">
        <v>3861019</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14.7</v>
      </c>
      <c r="AD16" s="542"/>
      <c r="AE16" s="542"/>
      <c r="AF16" s="542"/>
      <c r="AG16" s="543"/>
      <c r="AH16" s="541">
        <v>14.5</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14479869</v>
      </c>
      <c r="BO16" s="446"/>
      <c r="BP16" s="446"/>
      <c r="BQ16" s="446"/>
      <c r="BR16" s="446"/>
      <c r="BS16" s="446"/>
      <c r="BT16" s="446"/>
      <c r="BU16" s="447"/>
      <c r="BV16" s="445">
        <v>14429838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15815</v>
      </c>
      <c r="AD17" s="422"/>
      <c r="AE17" s="422"/>
      <c r="AF17" s="422"/>
      <c r="AG17" s="423"/>
      <c r="AH17" s="421">
        <v>16062</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4931902</v>
      </c>
      <c r="BO17" s="446"/>
      <c r="BP17" s="446"/>
      <c r="BQ17" s="446"/>
      <c r="BR17" s="446"/>
      <c r="BS17" s="446"/>
      <c r="BT17" s="446"/>
      <c r="BU17" s="447"/>
      <c r="BV17" s="445">
        <v>4879561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308.27</v>
      </c>
      <c r="M18" s="510"/>
      <c r="N18" s="510"/>
      <c r="O18" s="510"/>
      <c r="P18" s="510"/>
      <c r="Q18" s="510"/>
      <c r="R18" s="511"/>
      <c r="S18" s="511"/>
      <c r="T18" s="511"/>
      <c r="U18" s="511"/>
      <c r="V18" s="512"/>
      <c r="W18" s="526"/>
      <c r="X18" s="527"/>
      <c r="Y18" s="527"/>
      <c r="Z18" s="527"/>
      <c r="AA18" s="527"/>
      <c r="AB18" s="537"/>
      <c r="AC18" s="409">
        <v>81.400000000000006</v>
      </c>
      <c r="AD18" s="410"/>
      <c r="AE18" s="410"/>
      <c r="AF18" s="410"/>
      <c r="AG18" s="513"/>
      <c r="AH18" s="409">
        <v>81.3</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15678715</v>
      </c>
      <c r="BO18" s="446"/>
      <c r="BP18" s="446"/>
      <c r="BQ18" s="446"/>
      <c r="BR18" s="446"/>
      <c r="BS18" s="446"/>
      <c r="BT18" s="446"/>
      <c r="BU18" s="447"/>
      <c r="BV18" s="445">
        <v>15539148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140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19663169</v>
      </c>
      <c r="BO19" s="446"/>
      <c r="BP19" s="446"/>
      <c r="BQ19" s="446"/>
      <c r="BR19" s="446"/>
      <c r="BS19" s="446"/>
      <c r="BT19" s="446"/>
      <c r="BU19" s="447"/>
      <c r="BV19" s="445">
        <v>19361697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19627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39379898</v>
      </c>
      <c r="BO23" s="446"/>
      <c r="BP23" s="446"/>
      <c r="BQ23" s="446"/>
      <c r="BR23" s="446"/>
      <c r="BS23" s="446"/>
      <c r="BT23" s="446"/>
      <c r="BU23" s="447"/>
      <c r="BV23" s="445">
        <v>37701399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8200</v>
      </c>
      <c r="R24" s="422"/>
      <c r="S24" s="422"/>
      <c r="T24" s="422"/>
      <c r="U24" s="422"/>
      <c r="V24" s="423"/>
      <c r="W24" s="487"/>
      <c r="X24" s="478"/>
      <c r="Y24" s="479"/>
      <c r="Z24" s="418" t="s">
        <v>164</v>
      </c>
      <c r="AA24" s="419"/>
      <c r="AB24" s="419"/>
      <c r="AC24" s="419"/>
      <c r="AD24" s="419"/>
      <c r="AE24" s="419"/>
      <c r="AF24" s="419"/>
      <c r="AG24" s="420"/>
      <c r="AH24" s="421">
        <v>480</v>
      </c>
      <c r="AI24" s="422"/>
      <c r="AJ24" s="422"/>
      <c r="AK24" s="422"/>
      <c r="AL24" s="423"/>
      <c r="AM24" s="421">
        <v>1483200</v>
      </c>
      <c r="AN24" s="422"/>
      <c r="AO24" s="422"/>
      <c r="AP24" s="422"/>
      <c r="AQ24" s="422"/>
      <c r="AR24" s="423"/>
      <c r="AS24" s="421">
        <v>3090</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25672022</v>
      </c>
      <c r="BO24" s="446"/>
      <c r="BP24" s="446"/>
      <c r="BQ24" s="446"/>
      <c r="BR24" s="446"/>
      <c r="BS24" s="446"/>
      <c r="BT24" s="446"/>
      <c r="BU24" s="447"/>
      <c r="BV24" s="445">
        <v>24876668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2</v>
      </c>
      <c r="M25" s="422"/>
      <c r="N25" s="422"/>
      <c r="O25" s="422"/>
      <c r="P25" s="423"/>
      <c r="Q25" s="421">
        <v>6400</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169</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4647089</v>
      </c>
      <c r="BO25" s="441"/>
      <c r="BP25" s="441"/>
      <c r="BQ25" s="441"/>
      <c r="BR25" s="441"/>
      <c r="BS25" s="441"/>
      <c r="BT25" s="441"/>
      <c r="BU25" s="442"/>
      <c r="BV25" s="440">
        <v>4324468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6000</v>
      </c>
      <c r="R26" s="422"/>
      <c r="S26" s="422"/>
      <c r="T26" s="422"/>
      <c r="U26" s="422"/>
      <c r="V26" s="423"/>
      <c r="W26" s="487"/>
      <c r="X26" s="478"/>
      <c r="Y26" s="479"/>
      <c r="Z26" s="418" t="s">
        <v>172</v>
      </c>
      <c r="AA26" s="500"/>
      <c r="AB26" s="500"/>
      <c r="AC26" s="500"/>
      <c r="AD26" s="500"/>
      <c r="AE26" s="500"/>
      <c r="AF26" s="500"/>
      <c r="AG26" s="501"/>
      <c r="AH26" s="421">
        <v>25</v>
      </c>
      <c r="AI26" s="422"/>
      <c r="AJ26" s="422"/>
      <c r="AK26" s="422"/>
      <c r="AL26" s="423"/>
      <c r="AM26" s="421">
        <v>84175</v>
      </c>
      <c r="AN26" s="422"/>
      <c r="AO26" s="422"/>
      <c r="AP26" s="422"/>
      <c r="AQ26" s="422"/>
      <c r="AR26" s="423"/>
      <c r="AS26" s="421">
        <v>3367</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4200</v>
      </c>
      <c r="R27" s="422"/>
      <c r="S27" s="422"/>
      <c r="T27" s="422"/>
      <c r="U27" s="422"/>
      <c r="V27" s="423"/>
      <c r="W27" s="487"/>
      <c r="X27" s="478"/>
      <c r="Y27" s="479"/>
      <c r="Z27" s="418" t="s">
        <v>175</v>
      </c>
      <c r="AA27" s="419"/>
      <c r="AB27" s="419"/>
      <c r="AC27" s="419"/>
      <c r="AD27" s="419"/>
      <c r="AE27" s="419"/>
      <c r="AF27" s="419"/>
      <c r="AG27" s="420"/>
      <c r="AH27" s="421">
        <v>19</v>
      </c>
      <c r="AI27" s="422"/>
      <c r="AJ27" s="422"/>
      <c r="AK27" s="422"/>
      <c r="AL27" s="423"/>
      <c r="AM27" s="421">
        <v>66186</v>
      </c>
      <c r="AN27" s="422"/>
      <c r="AO27" s="422"/>
      <c r="AP27" s="422"/>
      <c r="AQ27" s="422"/>
      <c r="AR27" s="423"/>
      <c r="AS27" s="421">
        <v>3483</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582560</v>
      </c>
      <c r="BO27" s="449"/>
      <c r="BP27" s="449"/>
      <c r="BQ27" s="449"/>
      <c r="BR27" s="449"/>
      <c r="BS27" s="449"/>
      <c r="BT27" s="449"/>
      <c r="BU27" s="450"/>
      <c r="BV27" s="448">
        <v>582560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3490</v>
      </c>
      <c r="R28" s="422"/>
      <c r="S28" s="422"/>
      <c r="T28" s="422"/>
      <c r="U28" s="422"/>
      <c r="V28" s="423"/>
      <c r="W28" s="487"/>
      <c r="X28" s="478"/>
      <c r="Y28" s="479"/>
      <c r="Z28" s="418" t="s">
        <v>178</v>
      </c>
      <c r="AA28" s="419"/>
      <c r="AB28" s="419"/>
      <c r="AC28" s="419"/>
      <c r="AD28" s="419"/>
      <c r="AE28" s="419"/>
      <c r="AF28" s="419"/>
      <c r="AG28" s="420"/>
      <c r="AH28" s="421" t="s">
        <v>168</v>
      </c>
      <c r="AI28" s="422"/>
      <c r="AJ28" s="422"/>
      <c r="AK28" s="422"/>
      <c r="AL28" s="423"/>
      <c r="AM28" s="421" t="s">
        <v>168</v>
      </c>
      <c r="AN28" s="422"/>
      <c r="AO28" s="422"/>
      <c r="AP28" s="422"/>
      <c r="AQ28" s="422"/>
      <c r="AR28" s="423"/>
      <c r="AS28" s="421" t="s">
        <v>122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3974772</v>
      </c>
      <c r="BO28" s="441"/>
      <c r="BP28" s="441"/>
      <c r="BQ28" s="441"/>
      <c r="BR28" s="441"/>
      <c r="BS28" s="441"/>
      <c r="BT28" s="441"/>
      <c r="BU28" s="442"/>
      <c r="BV28" s="440">
        <v>3928107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22</v>
      </c>
      <c r="M29" s="422"/>
      <c r="N29" s="422"/>
      <c r="O29" s="422"/>
      <c r="P29" s="423"/>
      <c r="Q29" s="421">
        <v>3210</v>
      </c>
      <c r="R29" s="422"/>
      <c r="S29" s="422"/>
      <c r="T29" s="422"/>
      <c r="U29" s="422"/>
      <c r="V29" s="423"/>
      <c r="W29" s="488"/>
      <c r="X29" s="489"/>
      <c r="Y29" s="490"/>
      <c r="Z29" s="418" t="s">
        <v>181</v>
      </c>
      <c r="AA29" s="419"/>
      <c r="AB29" s="419"/>
      <c r="AC29" s="419"/>
      <c r="AD29" s="419"/>
      <c r="AE29" s="419"/>
      <c r="AF29" s="419"/>
      <c r="AG29" s="420"/>
      <c r="AH29" s="421">
        <v>499</v>
      </c>
      <c r="AI29" s="422"/>
      <c r="AJ29" s="422"/>
      <c r="AK29" s="422"/>
      <c r="AL29" s="423"/>
      <c r="AM29" s="421">
        <v>1549386</v>
      </c>
      <c r="AN29" s="422"/>
      <c r="AO29" s="422"/>
      <c r="AP29" s="422"/>
      <c r="AQ29" s="422"/>
      <c r="AR29" s="423"/>
      <c r="AS29" s="421">
        <v>3105</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1128468</v>
      </c>
      <c r="BO29" s="446"/>
      <c r="BP29" s="446"/>
      <c r="BQ29" s="446"/>
      <c r="BR29" s="446"/>
      <c r="BS29" s="446"/>
      <c r="BT29" s="446"/>
      <c r="BU29" s="447"/>
      <c r="BV29" s="445">
        <v>1027297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98.6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9172737</v>
      </c>
      <c r="BO30" s="449"/>
      <c r="BP30" s="449"/>
      <c r="BQ30" s="449"/>
      <c r="BR30" s="449"/>
      <c r="BS30" s="449"/>
      <c r="BT30" s="449"/>
      <c r="BU30" s="450"/>
      <c r="BV30" s="448">
        <v>8575312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192</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奄美市国民健康保険事業特別会計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IF('各会計、関係団体の財政状況及び健全化判断比率'!B34="","",'各会計、関係団体の財政状況及び健全化判断比率'!B34)</f>
        <v>奄美市水道事業会計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IF('各会計、関係団体の財政状況及び健全化判断比率'!B35="","",'各会計、関係団体の財政状況及び健全化判断比率'!B35)</f>
        <v>奄美市公共下水道事業特別会計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鹿児島県市町村総合事務組合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奄美市開発公社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奄美市ふるさと創生人材育成資金特別会計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奄美市国民健康保険直営診療施設勘定特別会計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IF('各会計、関係団体の財政状況及び健全化判断比率'!B36="","",'各会計、関係団体の財政状況及び健全化判断比率'!B36)</f>
        <v>奄美市農業集落排水事業特別会計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奄美群島広域事務組合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奄美市農業研究センター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奄美市後期高齢者医療特別会計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IF('各会計、関係団体の財政状況及び健全化判断比率'!B37="","",'各会計、関係団体の財政状況及び健全化判断比率'!B37)</f>
        <v>奄美市と畜場特別会計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奄美大島地区介護保険一部事務組合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道の島公社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奄美市介護保険事業特別会計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鹿児島県後期高齢者医療広域連合(一般会計)</v>
      </c>
      <c r="BZ37" s="403"/>
      <c r="CA37" s="403"/>
      <c r="CB37" s="403"/>
      <c r="CC37" s="403"/>
      <c r="CD37" s="403"/>
      <c r="CE37" s="403"/>
      <c r="CF37" s="403"/>
      <c r="CG37" s="403"/>
      <c r="CH37" s="403"/>
      <c r="CI37" s="403"/>
      <c r="CJ37" s="403"/>
      <c r="CK37" s="403"/>
      <c r="CL37" s="403"/>
      <c r="CM37" s="403"/>
      <c r="CN37" s="193"/>
      <c r="CO37" s="404">
        <f t="shared" si="3"/>
        <v>24</v>
      </c>
      <c r="CP37" s="404"/>
      <c r="CQ37" s="403" t="str">
        <f>IF('各会計、関係団体の財政状況及び健全化判断比率'!BS10="","",'各会計、関係団体の財政状況及び健全化判断比率'!BS10)</f>
        <v>奄美市名瀬米飯給食センター</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7</v>
      </c>
      <c r="V38" s="404"/>
      <c r="W38" s="403" t="str">
        <f>IF('各会計、関係団体の財政状況及び健全化判断比率'!B32="","",'各会計、関係団体の財政状況及び健全化判断比率'!B32)</f>
        <v>奄美市訪問看護特別会計（介護サービス）</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鹿児島県後期高齢者医療広域連合(特別会計)</v>
      </c>
      <c r="BZ38" s="403"/>
      <c r="CA38" s="403"/>
      <c r="CB38" s="403"/>
      <c r="CC38" s="403"/>
      <c r="CD38" s="403"/>
      <c r="CE38" s="403"/>
      <c r="CF38" s="403"/>
      <c r="CG38" s="403"/>
      <c r="CH38" s="403"/>
      <c r="CI38" s="403"/>
      <c r="CJ38" s="403"/>
      <c r="CK38" s="403"/>
      <c r="CL38" s="403"/>
      <c r="CM38" s="403"/>
      <c r="CN38" s="193"/>
      <c r="CO38" s="404">
        <f t="shared" si="3"/>
        <v>25</v>
      </c>
      <c r="CP38" s="404"/>
      <c r="CQ38" s="403" t="str">
        <f>IF('各会計、関係団体の財政状況及び健全化判断比率'!BS11="","",'各会計、関係団体の財政状況及び健全化判断比率'!BS11)</f>
        <v>名瀬中央青果</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f t="shared" si="4"/>
        <v>8</v>
      </c>
      <c r="V39" s="404"/>
      <c r="W39" s="403" t="str">
        <f>IF('各会計、関係団体の財政状況及び健全化判断比率'!B33="","",'各会計、関係団体の財政状況及び健全化判断比率'!B33)</f>
        <v>奄美市交通災害共済特別会計</v>
      </c>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大島地区衛生組合</v>
      </c>
      <c r="BZ39" s="403"/>
      <c r="CA39" s="403"/>
      <c r="CB39" s="403"/>
      <c r="CC39" s="403"/>
      <c r="CD39" s="403"/>
      <c r="CE39" s="403"/>
      <c r="CF39" s="403"/>
      <c r="CG39" s="403"/>
      <c r="CH39" s="403"/>
      <c r="CI39" s="403"/>
      <c r="CJ39" s="403"/>
      <c r="CK39" s="403"/>
      <c r="CL39" s="403"/>
      <c r="CM39" s="403"/>
      <c r="CN39" s="193"/>
      <c r="CO39" s="404">
        <f t="shared" si="3"/>
        <v>26</v>
      </c>
      <c r="CP39" s="404"/>
      <c r="CQ39" s="403" t="str">
        <f>IF('各会計、関係団体の財政状況及び健全化判断比率'!BS12="","",'各会計、関係団体の財政状況及び健全化判断比率'!BS12)</f>
        <v>日本エアコミューター</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大島地区消防組合</v>
      </c>
      <c r="BZ40" s="403"/>
      <c r="CA40" s="403"/>
      <c r="CB40" s="403"/>
      <c r="CC40" s="403"/>
      <c r="CD40" s="403"/>
      <c r="CE40" s="403"/>
      <c r="CF40" s="403"/>
      <c r="CG40" s="403"/>
      <c r="CH40" s="403"/>
      <c r="CI40" s="403"/>
      <c r="CJ40" s="403"/>
      <c r="CK40" s="403"/>
      <c r="CL40" s="403"/>
      <c r="CM40" s="403"/>
      <c r="CN40" s="193"/>
      <c r="CO40" s="404">
        <f t="shared" si="3"/>
        <v>27</v>
      </c>
      <c r="CP40" s="404"/>
      <c r="CQ40" s="403" t="str">
        <f>IF('各会計、関係団体の財政状況及び健全化判断比率'!BS13="","",'各会計、関係団体の財政状況及び健全化判断比率'!BS13)</f>
        <v>名瀬建設工事残土管理公社</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20</v>
      </c>
      <c r="BX41" s="404"/>
      <c r="BY41" s="403" t="str">
        <f>IF('各会計、関係団体の財政状況及び健全化判断比率'!B75="","",'各会計、関係団体の財政状況及び健全化判断比率'!B75)</f>
        <v>大島農業共済事務組合</v>
      </c>
      <c r="BZ41" s="403"/>
      <c r="CA41" s="403"/>
      <c r="CB41" s="403"/>
      <c r="CC41" s="403"/>
      <c r="CD41" s="403"/>
      <c r="CE41" s="403"/>
      <c r="CF41" s="403"/>
      <c r="CG41" s="403"/>
      <c r="CH41" s="403"/>
      <c r="CI41" s="403"/>
      <c r="CJ41" s="403"/>
      <c r="CK41" s="403"/>
      <c r="CL41" s="403"/>
      <c r="CM41" s="403"/>
      <c r="CN41" s="193"/>
      <c r="CO41" s="404">
        <f t="shared" si="3"/>
        <v>28</v>
      </c>
      <c r="CP41" s="404"/>
      <c r="CQ41" s="403" t="str">
        <f>IF('各会計、関係団体の財政状況及び健全化判断比率'!BS14="","",'各会計、関係団体の財政状況及び健全化判断比率'!BS14)</f>
        <v>マングローブ公社</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29</v>
      </c>
      <c r="CP42" s="404"/>
      <c r="CQ42" s="403" t="str">
        <f>IF('各会計、関係団体の財政状況及び健全化判断比率'!BS15="","",'各会計、関係団体の財政状況及び健全化判断比率'!BS15)</f>
        <v>奄美大島風力発電</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f t="shared" si="3"/>
        <v>30</v>
      </c>
      <c r="CP43" s="404"/>
      <c r="CQ43" s="403" t="str">
        <f>IF('各会計、関係団体の財政状況及び健全化判断比率'!BS16="","",'各会計、関係団体の財政状況及び健全化判断比率'!BS16)</f>
        <v>奄美広域中小企業勤労者福祉サービスセンター</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Q0Ant9NHdgwbnN+fTNT3ZhR67PwxQ10LaY4hOHn4X6nCdSTn4gj/73jOw8JKOuJ0J+CjDBAwB5Pn4HRAjmn9g==" saltValue="DO+d8x3HyKgpC9n9OpF32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24" t="s">
        <v>571</v>
      </c>
      <c r="D34" s="1224"/>
      <c r="E34" s="1225"/>
      <c r="F34" s="32" t="s">
        <v>572</v>
      </c>
      <c r="G34" s="33" t="s">
        <v>573</v>
      </c>
      <c r="H34" s="33" t="s">
        <v>574</v>
      </c>
      <c r="I34" s="33" t="s">
        <v>575</v>
      </c>
      <c r="J34" s="34" t="s">
        <v>576</v>
      </c>
      <c r="K34" s="22"/>
      <c r="L34" s="22"/>
      <c r="M34" s="22"/>
      <c r="N34" s="22"/>
      <c r="O34" s="22"/>
      <c r="P34" s="22"/>
    </row>
    <row r="35" spans="1:16" ht="39" customHeight="1" x14ac:dyDescent="0.15">
      <c r="A35" s="22"/>
      <c r="B35" s="35"/>
      <c r="C35" s="1218" t="s">
        <v>577</v>
      </c>
      <c r="D35" s="1219"/>
      <c r="E35" s="1220"/>
      <c r="F35" s="36">
        <v>12.06</v>
      </c>
      <c r="G35" s="37">
        <v>13.38</v>
      </c>
      <c r="H35" s="37">
        <v>14.18</v>
      </c>
      <c r="I35" s="37">
        <v>15.55</v>
      </c>
      <c r="J35" s="38">
        <v>15.42</v>
      </c>
      <c r="K35" s="22"/>
      <c r="L35" s="22"/>
      <c r="M35" s="22"/>
      <c r="N35" s="22"/>
      <c r="O35" s="22"/>
      <c r="P35" s="22"/>
    </row>
    <row r="36" spans="1:16" ht="39" customHeight="1" x14ac:dyDescent="0.15">
      <c r="A36" s="22"/>
      <c r="B36" s="35"/>
      <c r="C36" s="1218" t="s">
        <v>578</v>
      </c>
      <c r="D36" s="1219"/>
      <c r="E36" s="1220"/>
      <c r="F36" s="36">
        <v>7.07</v>
      </c>
      <c r="G36" s="37">
        <v>5.31</v>
      </c>
      <c r="H36" s="37">
        <v>6.21</v>
      </c>
      <c r="I36" s="37">
        <v>5.45</v>
      </c>
      <c r="J36" s="38">
        <v>4.9400000000000004</v>
      </c>
      <c r="K36" s="22"/>
      <c r="L36" s="22"/>
      <c r="M36" s="22"/>
      <c r="N36" s="22"/>
      <c r="O36" s="22"/>
      <c r="P36" s="22"/>
    </row>
    <row r="37" spans="1:16" ht="39" customHeight="1" x14ac:dyDescent="0.15">
      <c r="A37" s="22"/>
      <c r="B37" s="35"/>
      <c r="C37" s="1218" t="s">
        <v>579</v>
      </c>
      <c r="D37" s="1219"/>
      <c r="E37" s="1220"/>
      <c r="F37" s="36">
        <v>0.1</v>
      </c>
      <c r="G37" s="37">
        <v>0.2</v>
      </c>
      <c r="H37" s="37">
        <v>0.37</v>
      </c>
      <c r="I37" s="37">
        <v>0.62</v>
      </c>
      <c r="J37" s="38">
        <v>0.67</v>
      </c>
      <c r="K37" s="22"/>
      <c r="L37" s="22"/>
      <c r="M37" s="22"/>
      <c r="N37" s="22"/>
      <c r="O37" s="22"/>
      <c r="P37" s="22"/>
    </row>
    <row r="38" spans="1:16" ht="39" customHeight="1" x14ac:dyDescent="0.15">
      <c r="A38" s="22"/>
      <c r="B38" s="35"/>
      <c r="C38" s="1218" t="s">
        <v>580</v>
      </c>
      <c r="D38" s="1219"/>
      <c r="E38" s="1220"/>
      <c r="F38" s="36">
        <v>0.09</v>
      </c>
      <c r="G38" s="37">
        <v>0.1</v>
      </c>
      <c r="H38" s="37">
        <v>7.0000000000000007E-2</v>
      </c>
      <c r="I38" s="37">
        <v>0.04</v>
      </c>
      <c r="J38" s="38">
        <v>0.06</v>
      </c>
      <c r="K38" s="22"/>
      <c r="L38" s="22"/>
      <c r="M38" s="22"/>
      <c r="N38" s="22"/>
      <c r="O38" s="22"/>
      <c r="P38" s="22"/>
    </row>
    <row r="39" spans="1:16" ht="39" customHeight="1" x14ac:dyDescent="0.15">
      <c r="A39" s="22"/>
      <c r="B39" s="35"/>
      <c r="C39" s="1218" t="s">
        <v>581</v>
      </c>
      <c r="D39" s="1219"/>
      <c r="E39" s="1220"/>
      <c r="F39" s="36">
        <v>0.02</v>
      </c>
      <c r="G39" s="37">
        <v>0.02</v>
      </c>
      <c r="H39" s="37">
        <v>0.02</v>
      </c>
      <c r="I39" s="37">
        <v>0.02</v>
      </c>
      <c r="J39" s="38">
        <v>0.02</v>
      </c>
      <c r="K39" s="22"/>
      <c r="L39" s="22"/>
      <c r="M39" s="22"/>
      <c r="N39" s="22"/>
      <c r="O39" s="22"/>
      <c r="P39" s="22"/>
    </row>
    <row r="40" spans="1:16" ht="39" customHeight="1" x14ac:dyDescent="0.15">
      <c r="A40" s="22"/>
      <c r="B40" s="35"/>
      <c r="C40" s="1218" t="s">
        <v>582</v>
      </c>
      <c r="D40" s="1219"/>
      <c r="E40" s="1220"/>
      <c r="F40" s="36">
        <v>0</v>
      </c>
      <c r="G40" s="37">
        <v>0.01</v>
      </c>
      <c r="H40" s="37">
        <v>0.01</v>
      </c>
      <c r="I40" s="37">
        <v>0.01</v>
      </c>
      <c r="J40" s="38">
        <v>0</v>
      </c>
      <c r="K40" s="22"/>
      <c r="L40" s="22"/>
      <c r="M40" s="22"/>
      <c r="N40" s="22"/>
      <c r="O40" s="22"/>
      <c r="P40" s="22"/>
    </row>
    <row r="41" spans="1:16" ht="39" customHeight="1" x14ac:dyDescent="0.15">
      <c r="A41" s="22"/>
      <c r="B41" s="35"/>
      <c r="C41" s="1218" t="s">
        <v>583</v>
      </c>
      <c r="D41" s="1219"/>
      <c r="E41" s="1220"/>
      <c r="F41" s="36">
        <v>0</v>
      </c>
      <c r="G41" s="37">
        <v>0.01</v>
      </c>
      <c r="H41" s="37">
        <v>0</v>
      </c>
      <c r="I41" s="37">
        <v>0</v>
      </c>
      <c r="J41" s="38">
        <v>0</v>
      </c>
      <c r="K41" s="22"/>
      <c r="L41" s="22"/>
      <c r="M41" s="22"/>
      <c r="N41" s="22"/>
      <c r="O41" s="22"/>
      <c r="P41" s="22"/>
    </row>
    <row r="42" spans="1:16" ht="39" customHeight="1" x14ac:dyDescent="0.15">
      <c r="A42" s="22"/>
      <c r="B42" s="39"/>
      <c r="C42" s="1218" t="s">
        <v>584</v>
      </c>
      <c r="D42" s="1219"/>
      <c r="E42" s="1220"/>
      <c r="F42" s="36" t="s">
        <v>520</v>
      </c>
      <c r="G42" s="37" t="s">
        <v>520</v>
      </c>
      <c r="H42" s="37" t="s">
        <v>520</v>
      </c>
      <c r="I42" s="37" t="s">
        <v>520</v>
      </c>
      <c r="J42" s="38" t="s">
        <v>520</v>
      </c>
      <c r="K42" s="22"/>
      <c r="L42" s="22"/>
      <c r="M42" s="22"/>
      <c r="N42" s="22"/>
      <c r="O42" s="22"/>
      <c r="P42" s="22"/>
    </row>
    <row r="43" spans="1:16" ht="39" customHeight="1" thickBot="1" x14ac:dyDescent="0.2">
      <c r="A43" s="22"/>
      <c r="B43" s="40"/>
      <c r="C43" s="1221" t="s">
        <v>585</v>
      </c>
      <c r="D43" s="1222"/>
      <c r="E43" s="1223"/>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rIBWNTSaWHpUglT27s6Ijq+MP7ZwkcIT3rJCHQF2vHeC8gHCDI3oOY1Iui9b/3QixUpSPOb+OQu0OkqEFSl9g==" saltValue="i22l8S1/XBq5bVwCMlvK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3969</v>
      </c>
      <c r="L45" s="60">
        <v>3892</v>
      </c>
      <c r="M45" s="60">
        <v>3897</v>
      </c>
      <c r="N45" s="60">
        <v>3914</v>
      </c>
      <c r="O45" s="61">
        <v>3992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520</v>
      </c>
      <c r="L47" s="64" t="s">
        <v>520</v>
      </c>
      <c r="M47" s="64" t="s">
        <v>520</v>
      </c>
      <c r="N47" s="64" t="s">
        <v>520</v>
      </c>
      <c r="O47" s="65" t="s">
        <v>520</v>
      </c>
      <c r="P47" s="48"/>
      <c r="Q47" s="48"/>
      <c r="R47" s="48"/>
      <c r="S47" s="48"/>
      <c r="T47" s="48"/>
      <c r="U47" s="48"/>
    </row>
    <row r="48" spans="1:21" ht="30.75" customHeight="1" x14ac:dyDescent="0.15">
      <c r="A48" s="48"/>
      <c r="B48" s="1236"/>
      <c r="C48" s="1237"/>
      <c r="D48" s="62"/>
      <c r="E48" s="1228" t="s">
        <v>15</v>
      </c>
      <c r="F48" s="1228"/>
      <c r="G48" s="1228"/>
      <c r="H48" s="1228"/>
      <c r="I48" s="1228"/>
      <c r="J48" s="1229"/>
      <c r="K48" s="63">
        <v>732</v>
      </c>
      <c r="L48" s="64">
        <v>713</v>
      </c>
      <c r="M48" s="64">
        <v>700</v>
      </c>
      <c r="N48" s="64">
        <v>711</v>
      </c>
      <c r="O48" s="65">
        <v>731</v>
      </c>
      <c r="P48" s="48"/>
      <c r="Q48" s="48"/>
      <c r="R48" s="48"/>
      <c r="S48" s="48"/>
      <c r="T48" s="48"/>
      <c r="U48" s="48"/>
    </row>
    <row r="49" spans="1:21" ht="30.75" customHeight="1" x14ac:dyDescent="0.15">
      <c r="A49" s="48"/>
      <c r="B49" s="1236"/>
      <c r="C49" s="1237"/>
      <c r="D49" s="62"/>
      <c r="E49" s="1228" t="s">
        <v>16</v>
      </c>
      <c r="F49" s="1228"/>
      <c r="G49" s="1228"/>
      <c r="H49" s="1228"/>
      <c r="I49" s="1228"/>
      <c r="J49" s="1229"/>
      <c r="K49" s="63">
        <v>94</v>
      </c>
      <c r="L49" s="64">
        <v>95</v>
      </c>
      <c r="M49" s="64">
        <v>78</v>
      </c>
      <c r="N49" s="64">
        <v>83</v>
      </c>
      <c r="O49" s="65">
        <v>74</v>
      </c>
      <c r="P49" s="48"/>
      <c r="Q49" s="48"/>
      <c r="R49" s="48"/>
      <c r="S49" s="48"/>
      <c r="T49" s="48"/>
      <c r="U49" s="48"/>
    </row>
    <row r="50" spans="1:21" ht="30.75" customHeight="1" x14ac:dyDescent="0.15">
      <c r="A50" s="48"/>
      <c r="B50" s="1236"/>
      <c r="C50" s="1237"/>
      <c r="D50" s="62"/>
      <c r="E50" s="1228" t="s">
        <v>17</v>
      </c>
      <c r="F50" s="1228"/>
      <c r="G50" s="1228"/>
      <c r="H50" s="1228"/>
      <c r="I50" s="1228"/>
      <c r="J50" s="1229"/>
      <c r="K50" s="63">
        <v>27</v>
      </c>
      <c r="L50" s="64">
        <v>27</v>
      </c>
      <c r="M50" s="64">
        <v>0</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3</v>
      </c>
      <c r="M51" s="64">
        <v>3</v>
      </c>
      <c r="N51" s="64">
        <v>2</v>
      </c>
      <c r="O51" s="65">
        <v>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3354</v>
      </c>
      <c r="L52" s="64">
        <v>3475</v>
      </c>
      <c r="M52" s="64">
        <v>3423</v>
      </c>
      <c r="N52" s="64">
        <v>3439</v>
      </c>
      <c r="O52" s="65">
        <v>3511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1469</v>
      </c>
      <c r="L53" s="69">
        <v>1255</v>
      </c>
      <c r="M53" s="69">
        <v>1255</v>
      </c>
      <c r="N53" s="69">
        <v>1271</v>
      </c>
      <c r="O53" s="70">
        <v>1287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uvzbNQARszSV7WhrIOz7bwalfdsi3NgjEd0YcaNFNMbRJA4+rMfF25fMATXFYAyo2wyUB5lrcOWpS3DdgiSuQ==" saltValue="XpQhjsiU3c4YLO06/3Ou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563</v>
      </c>
      <c r="J40" s="79" t="s">
        <v>564</v>
      </c>
      <c r="K40" s="79" t="s">
        <v>565</v>
      </c>
      <c r="L40" s="79" t="s">
        <v>566</v>
      </c>
      <c r="M40" s="80" t="s">
        <v>567</v>
      </c>
    </row>
    <row r="41" spans="2:13" ht="27.75" customHeight="1" x14ac:dyDescent="0.15">
      <c r="B41" s="1254" t="s">
        <v>24</v>
      </c>
      <c r="C41" s="1255"/>
      <c r="D41" s="81"/>
      <c r="E41" s="1256" t="s">
        <v>25</v>
      </c>
      <c r="F41" s="1256"/>
      <c r="G41" s="1256"/>
      <c r="H41" s="1257"/>
      <c r="I41" s="82">
        <v>37351</v>
      </c>
      <c r="J41" s="83">
        <v>37112</v>
      </c>
      <c r="K41" s="83">
        <v>37197</v>
      </c>
      <c r="L41" s="83">
        <v>37701</v>
      </c>
      <c r="M41" s="84">
        <v>39379</v>
      </c>
    </row>
    <row r="42" spans="2:13" ht="27.75" customHeight="1" x14ac:dyDescent="0.15">
      <c r="B42" s="1244"/>
      <c r="C42" s="1245"/>
      <c r="D42" s="85"/>
      <c r="E42" s="1248" t="s">
        <v>26</v>
      </c>
      <c r="F42" s="1248"/>
      <c r="G42" s="1248"/>
      <c r="H42" s="1249"/>
      <c r="I42" s="86">
        <v>30</v>
      </c>
      <c r="J42" s="87">
        <v>3</v>
      </c>
      <c r="K42" s="87" t="s">
        <v>520</v>
      </c>
      <c r="L42" s="87" t="s">
        <v>520</v>
      </c>
      <c r="M42" s="88" t="s">
        <v>520</v>
      </c>
    </row>
    <row r="43" spans="2:13" ht="27.75" customHeight="1" x14ac:dyDescent="0.15">
      <c r="B43" s="1244"/>
      <c r="C43" s="1245"/>
      <c r="D43" s="85"/>
      <c r="E43" s="1248" t="s">
        <v>27</v>
      </c>
      <c r="F43" s="1248"/>
      <c r="G43" s="1248"/>
      <c r="H43" s="1249"/>
      <c r="I43" s="86">
        <v>9114</v>
      </c>
      <c r="J43" s="87">
        <v>8879</v>
      </c>
      <c r="K43" s="87">
        <v>8726</v>
      </c>
      <c r="L43" s="87">
        <v>9088</v>
      </c>
      <c r="M43" s="88">
        <v>9340</v>
      </c>
    </row>
    <row r="44" spans="2:13" ht="27.75" customHeight="1" x14ac:dyDescent="0.15">
      <c r="B44" s="1244"/>
      <c r="C44" s="1245"/>
      <c r="D44" s="85"/>
      <c r="E44" s="1248" t="s">
        <v>28</v>
      </c>
      <c r="F44" s="1248"/>
      <c r="G44" s="1248"/>
      <c r="H44" s="1249"/>
      <c r="I44" s="86">
        <v>663</v>
      </c>
      <c r="J44" s="87">
        <v>533</v>
      </c>
      <c r="K44" s="87">
        <v>464</v>
      </c>
      <c r="L44" s="87">
        <v>406</v>
      </c>
      <c r="M44" s="88">
        <v>329</v>
      </c>
    </row>
    <row r="45" spans="2:13" ht="27.75" customHeight="1" x14ac:dyDescent="0.15">
      <c r="B45" s="1244"/>
      <c r="C45" s="1245"/>
      <c r="D45" s="85"/>
      <c r="E45" s="1248" t="s">
        <v>29</v>
      </c>
      <c r="F45" s="1248"/>
      <c r="G45" s="1248"/>
      <c r="H45" s="1249"/>
      <c r="I45" s="86">
        <v>4546</v>
      </c>
      <c r="J45" s="87">
        <v>4112</v>
      </c>
      <c r="K45" s="87">
        <v>3716</v>
      </c>
      <c r="L45" s="87">
        <v>3704</v>
      </c>
      <c r="M45" s="88">
        <v>3482</v>
      </c>
    </row>
    <row r="46" spans="2:13" ht="27.75" customHeight="1" x14ac:dyDescent="0.15">
      <c r="B46" s="1244"/>
      <c r="C46" s="1245"/>
      <c r="D46" s="89"/>
      <c r="E46" s="1248" t="s">
        <v>30</v>
      </c>
      <c r="F46" s="1248"/>
      <c r="G46" s="1248"/>
      <c r="H46" s="1249"/>
      <c r="I46" s="86">
        <v>44</v>
      </c>
      <c r="J46" s="87">
        <v>44</v>
      </c>
      <c r="K46" s="87">
        <v>96</v>
      </c>
      <c r="L46" s="87">
        <v>472</v>
      </c>
      <c r="M46" s="88">
        <v>284</v>
      </c>
    </row>
    <row r="47" spans="2:13" ht="27.75" customHeight="1" x14ac:dyDescent="0.15">
      <c r="B47" s="1244"/>
      <c r="C47" s="1245"/>
      <c r="D47" s="90"/>
      <c r="E47" s="1258" t="s">
        <v>31</v>
      </c>
      <c r="F47" s="1259"/>
      <c r="G47" s="1259"/>
      <c r="H47" s="1260"/>
      <c r="I47" s="86" t="s">
        <v>520</v>
      </c>
      <c r="J47" s="87" t="s">
        <v>520</v>
      </c>
      <c r="K47" s="87" t="s">
        <v>520</v>
      </c>
      <c r="L47" s="87" t="s">
        <v>520</v>
      </c>
      <c r="M47" s="88" t="s">
        <v>520</v>
      </c>
    </row>
    <row r="48" spans="2:13" ht="27.75" customHeight="1" x14ac:dyDescent="0.15">
      <c r="B48" s="1244"/>
      <c r="C48" s="1245"/>
      <c r="D48" s="85"/>
      <c r="E48" s="1248" t="s">
        <v>32</v>
      </c>
      <c r="F48" s="1248"/>
      <c r="G48" s="1248"/>
      <c r="H48" s="1249"/>
      <c r="I48" s="86" t="s">
        <v>520</v>
      </c>
      <c r="J48" s="87" t="s">
        <v>520</v>
      </c>
      <c r="K48" s="87" t="s">
        <v>520</v>
      </c>
      <c r="L48" s="87" t="s">
        <v>520</v>
      </c>
      <c r="M48" s="88" t="s">
        <v>520</v>
      </c>
    </row>
    <row r="49" spans="2:13" ht="27.75" customHeight="1" x14ac:dyDescent="0.15">
      <c r="B49" s="1246"/>
      <c r="C49" s="1247"/>
      <c r="D49" s="85"/>
      <c r="E49" s="1248" t="s">
        <v>33</v>
      </c>
      <c r="F49" s="1248"/>
      <c r="G49" s="1248"/>
      <c r="H49" s="1249"/>
      <c r="I49" s="86" t="s">
        <v>520</v>
      </c>
      <c r="J49" s="87">
        <v>1</v>
      </c>
      <c r="K49" s="87" t="s">
        <v>520</v>
      </c>
      <c r="L49" s="87" t="s">
        <v>520</v>
      </c>
      <c r="M49" s="88" t="s">
        <v>520</v>
      </c>
    </row>
    <row r="50" spans="2:13" ht="27.75" customHeight="1" x14ac:dyDescent="0.15">
      <c r="B50" s="1242" t="s">
        <v>34</v>
      </c>
      <c r="C50" s="1243"/>
      <c r="D50" s="91"/>
      <c r="E50" s="1248" t="s">
        <v>35</v>
      </c>
      <c r="F50" s="1248"/>
      <c r="G50" s="1248"/>
      <c r="H50" s="1249"/>
      <c r="I50" s="86">
        <v>6407</v>
      </c>
      <c r="J50" s="87">
        <v>7728</v>
      </c>
      <c r="K50" s="87">
        <v>9337</v>
      </c>
      <c r="L50" s="87">
        <v>10798</v>
      </c>
      <c r="M50" s="88">
        <v>11367</v>
      </c>
    </row>
    <row r="51" spans="2:13" ht="27.75" customHeight="1" x14ac:dyDescent="0.15">
      <c r="B51" s="1244"/>
      <c r="C51" s="1245"/>
      <c r="D51" s="85"/>
      <c r="E51" s="1248" t="s">
        <v>36</v>
      </c>
      <c r="F51" s="1248"/>
      <c r="G51" s="1248"/>
      <c r="H51" s="1249"/>
      <c r="I51" s="86">
        <v>1870</v>
      </c>
      <c r="J51" s="87">
        <v>1697</v>
      </c>
      <c r="K51" s="87">
        <v>1509</v>
      </c>
      <c r="L51" s="87">
        <v>1424</v>
      </c>
      <c r="M51" s="88">
        <v>1592</v>
      </c>
    </row>
    <row r="52" spans="2:13" ht="27.75" customHeight="1" x14ac:dyDescent="0.15">
      <c r="B52" s="1246"/>
      <c r="C52" s="1247"/>
      <c r="D52" s="85"/>
      <c r="E52" s="1248" t="s">
        <v>37</v>
      </c>
      <c r="F52" s="1248"/>
      <c r="G52" s="1248"/>
      <c r="H52" s="1249"/>
      <c r="I52" s="86">
        <v>33291</v>
      </c>
      <c r="J52" s="87">
        <v>33248</v>
      </c>
      <c r="K52" s="87">
        <v>33659</v>
      </c>
      <c r="L52" s="87">
        <v>31989</v>
      </c>
      <c r="M52" s="88">
        <v>32847</v>
      </c>
    </row>
    <row r="53" spans="2:13" ht="27.75" customHeight="1" thickBot="1" x14ac:dyDescent="0.2">
      <c r="B53" s="1250" t="s">
        <v>38</v>
      </c>
      <c r="C53" s="1251"/>
      <c r="D53" s="92"/>
      <c r="E53" s="1252" t="s">
        <v>39</v>
      </c>
      <c r="F53" s="1252"/>
      <c r="G53" s="1252"/>
      <c r="H53" s="1253"/>
      <c r="I53" s="93">
        <v>10179</v>
      </c>
      <c r="J53" s="94">
        <v>8011</v>
      </c>
      <c r="K53" s="94">
        <v>5694</v>
      </c>
      <c r="L53" s="94">
        <v>7160</v>
      </c>
      <c r="M53" s="95">
        <v>7007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W24Q0Xd9y9+7MzWIvyDtpuweK8sX0gwAltxBL8Mwvor91svg8pYyKNG91d14AOExZHytMUuTtprWAvhqk/82w==" saltValue="9yM1wtXBI1G4cGIoceoY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565</v>
      </c>
      <c r="G54" s="104" t="s">
        <v>566</v>
      </c>
      <c r="H54" s="105" t="s">
        <v>567</v>
      </c>
    </row>
    <row r="55" spans="2:8" ht="52.5" customHeight="1" x14ac:dyDescent="0.15">
      <c r="B55" s="106"/>
      <c r="C55" s="1269" t="s">
        <v>42</v>
      </c>
      <c r="D55" s="1269"/>
      <c r="E55" s="1270"/>
      <c r="F55" s="107">
        <v>3475</v>
      </c>
      <c r="G55" s="107">
        <v>3928</v>
      </c>
      <c r="H55" s="108">
        <v>3975</v>
      </c>
    </row>
    <row r="56" spans="2:8" ht="52.5" customHeight="1" x14ac:dyDescent="0.15">
      <c r="B56" s="109"/>
      <c r="C56" s="1271" t="s">
        <v>43</v>
      </c>
      <c r="D56" s="1271"/>
      <c r="E56" s="1272"/>
      <c r="F56" s="110">
        <v>686</v>
      </c>
      <c r="G56" s="110">
        <v>1027</v>
      </c>
      <c r="H56" s="111">
        <v>1128</v>
      </c>
    </row>
    <row r="57" spans="2:8" ht="53.25" customHeight="1" x14ac:dyDescent="0.15">
      <c r="B57" s="109"/>
      <c r="C57" s="1273" t="s">
        <v>44</v>
      </c>
      <c r="D57" s="1273"/>
      <c r="E57" s="1274"/>
      <c r="F57" s="112">
        <v>7703</v>
      </c>
      <c r="G57" s="112">
        <v>8575</v>
      </c>
      <c r="H57" s="113">
        <v>9173</v>
      </c>
    </row>
    <row r="58" spans="2:8" ht="45.75" customHeight="1" x14ac:dyDescent="0.15">
      <c r="B58" s="114"/>
      <c r="C58" s="1261" t="s">
        <v>608</v>
      </c>
      <c r="D58" s="1262"/>
      <c r="E58" s="1263"/>
      <c r="F58" s="115">
        <v>2138</v>
      </c>
      <c r="G58" s="115">
        <v>2332</v>
      </c>
      <c r="H58" s="116">
        <v>2455</v>
      </c>
    </row>
    <row r="59" spans="2:8" ht="45.75" customHeight="1" x14ac:dyDescent="0.15">
      <c r="B59" s="114"/>
      <c r="C59" s="1261" t="s">
        <v>609</v>
      </c>
      <c r="D59" s="1262"/>
      <c r="E59" s="1263"/>
      <c r="F59" s="115">
        <v>1850</v>
      </c>
      <c r="G59" s="115">
        <v>1850</v>
      </c>
      <c r="H59" s="116">
        <v>1850</v>
      </c>
    </row>
    <row r="60" spans="2:8" ht="45.75" customHeight="1" x14ac:dyDescent="0.15">
      <c r="B60" s="114"/>
      <c r="C60" s="1261" t="s">
        <v>610</v>
      </c>
      <c r="D60" s="1262"/>
      <c r="E60" s="1263"/>
      <c r="F60" s="115">
        <v>1161</v>
      </c>
      <c r="G60" s="115">
        <v>1943</v>
      </c>
      <c r="H60" s="116">
        <v>1643</v>
      </c>
    </row>
    <row r="61" spans="2:8" ht="45.75" customHeight="1" x14ac:dyDescent="0.15">
      <c r="B61" s="114"/>
      <c r="C61" s="1261" t="s">
        <v>611</v>
      </c>
      <c r="D61" s="1262"/>
      <c r="E61" s="1263"/>
      <c r="F61" s="115">
        <v>1428</v>
      </c>
      <c r="G61" s="115">
        <v>1127</v>
      </c>
      <c r="H61" s="116">
        <v>1508</v>
      </c>
    </row>
    <row r="62" spans="2:8" ht="45.75" customHeight="1" thickBot="1" x14ac:dyDescent="0.2">
      <c r="B62" s="117"/>
      <c r="C62" s="1264" t="s">
        <v>612</v>
      </c>
      <c r="D62" s="1265"/>
      <c r="E62" s="1266"/>
      <c r="F62" s="118">
        <v>1038</v>
      </c>
      <c r="G62" s="118">
        <v>1240</v>
      </c>
      <c r="H62" s="119">
        <v>1419</v>
      </c>
    </row>
    <row r="63" spans="2:8" ht="52.5" customHeight="1" thickBot="1" x14ac:dyDescent="0.2">
      <c r="B63" s="120"/>
      <c r="C63" s="1267" t="s">
        <v>45</v>
      </c>
      <c r="D63" s="1267"/>
      <c r="E63" s="1268"/>
      <c r="F63" s="121">
        <v>11864</v>
      </c>
      <c r="G63" s="121">
        <v>13531</v>
      </c>
      <c r="H63" s="122">
        <v>14276</v>
      </c>
    </row>
    <row r="64" spans="2:8" ht="15" customHeight="1" x14ac:dyDescent="0.15"/>
    <row r="65" ht="0" hidden="1" customHeight="1" x14ac:dyDescent="0.15"/>
    <row r="66" ht="0" hidden="1" customHeight="1" x14ac:dyDescent="0.15"/>
  </sheetData>
  <sheetProtection algorithmName="SHA-512" hashValue="57IyV7caoLX3QHtHoaLQ9ZzI6Nv0y0nFgZdUfT8kqvYo1zxsOLQxD2T6retlFD+KKT0AVoeenUT7+QhS/5pjPQ==" saltValue="b7DttnR+YDObuKWJKe98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topLeftCell="AL22" zoomScale="75" zoomScaleNormal="7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628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618</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563</v>
      </c>
      <c r="BQ50" s="1281"/>
      <c r="BR50" s="1281"/>
      <c r="BS50" s="1281"/>
      <c r="BT50" s="1281"/>
      <c r="BU50" s="1281"/>
      <c r="BV50" s="1281"/>
      <c r="BW50" s="1281"/>
      <c r="BX50" s="1281" t="s">
        <v>564</v>
      </c>
      <c r="BY50" s="1281"/>
      <c r="BZ50" s="1281"/>
      <c r="CA50" s="1281"/>
      <c r="CB50" s="1281"/>
      <c r="CC50" s="1281"/>
      <c r="CD50" s="1281"/>
      <c r="CE50" s="1281"/>
      <c r="CF50" s="1281" t="s">
        <v>565</v>
      </c>
      <c r="CG50" s="1281"/>
      <c r="CH50" s="1281"/>
      <c r="CI50" s="1281"/>
      <c r="CJ50" s="1281"/>
      <c r="CK50" s="1281"/>
      <c r="CL50" s="1281"/>
      <c r="CM50" s="1281"/>
      <c r="CN50" s="1281" t="s">
        <v>566</v>
      </c>
      <c r="CO50" s="1281"/>
      <c r="CP50" s="1281"/>
      <c r="CQ50" s="1281"/>
      <c r="CR50" s="1281"/>
      <c r="CS50" s="1281"/>
      <c r="CT50" s="1281"/>
      <c r="CU50" s="1281"/>
      <c r="CV50" s="1281" t="s">
        <v>567</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619</v>
      </c>
      <c r="AO51" s="1280"/>
      <c r="AP51" s="1280"/>
      <c r="AQ51" s="1280"/>
      <c r="AR51" s="1280"/>
      <c r="AS51" s="1280"/>
      <c r="AT51" s="1280"/>
      <c r="AU51" s="1280"/>
      <c r="AV51" s="1280"/>
      <c r="AW51" s="1280"/>
      <c r="AX51" s="1280"/>
      <c r="AY51" s="1280"/>
      <c r="AZ51" s="1280"/>
      <c r="BA51" s="1280"/>
      <c r="BB51" s="1280" t="s">
        <v>620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51.9</v>
      </c>
      <c r="CO51" s="1277"/>
      <c r="CP51" s="1277"/>
      <c r="CQ51" s="1277"/>
      <c r="CR51" s="1277"/>
      <c r="CS51" s="1277"/>
      <c r="CT51" s="1277"/>
      <c r="CU51" s="1277"/>
      <c r="CV51" s="1277">
        <v>51.5</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621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64</v>
      </c>
      <c r="CO53" s="1277"/>
      <c r="CP53" s="1277"/>
      <c r="CQ53" s="1277"/>
      <c r="CR53" s="1277"/>
      <c r="CS53" s="1277"/>
      <c r="CT53" s="1277"/>
      <c r="CU53" s="1277"/>
      <c r="CV53" s="1277">
        <v>65.2</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622</v>
      </c>
      <c r="AO55" s="1281"/>
      <c r="AP55" s="1281"/>
      <c r="AQ55" s="1281"/>
      <c r="AR55" s="1281"/>
      <c r="AS55" s="1281"/>
      <c r="AT55" s="1281"/>
      <c r="AU55" s="1281"/>
      <c r="AV55" s="1281"/>
      <c r="AW55" s="1281"/>
      <c r="AX55" s="1281"/>
      <c r="AY55" s="1281"/>
      <c r="AZ55" s="1281"/>
      <c r="BA55" s="1281"/>
      <c r="BB55" s="1280" t="s">
        <v>620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36.6</v>
      </c>
      <c r="CO55" s="1277"/>
      <c r="CP55" s="1277"/>
      <c r="CQ55" s="1277"/>
      <c r="CR55" s="1277"/>
      <c r="CS55" s="1277"/>
      <c r="CT55" s="1277"/>
      <c r="CU55" s="1277"/>
      <c r="CV55" s="1277">
        <v>37.700000000000003</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621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58.8</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623</v>
      </c>
    </row>
    <row r="64" spans="1:109" x14ac:dyDescent="0.15">
      <c r="B64" s="374"/>
      <c r="G64" s="381"/>
      <c r="I64" s="394"/>
      <c r="J64" s="394"/>
      <c r="K64" s="394"/>
      <c r="L64" s="394"/>
      <c r="M64" s="394"/>
      <c r="N64" s="395"/>
      <c r="AM64" s="381"/>
      <c r="AN64" s="381" t="s">
        <v>617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627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618</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563</v>
      </c>
      <c r="BQ72" s="1281"/>
      <c r="BR72" s="1281"/>
      <c r="BS72" s="1281"/>
      <c r="BT72" s="1281"/>
      <c r="BU72" s="1281"/>
      <c r="BV72" s="1281"/>
      <c r="BW72" s="1281"/>
      <c r="BX72" s="1281" t="s">
        <v>564</v>
      </c>
      <c r="BY72" s="1281"/>
      <c r="BZ72" s="1281"/>
      <c r="CA72" s="1281"/>
      <c r="CB72" s="1281"/>
      <c r="CC72" s="1281"/>
      <c r="CD72" s="1281"/>
      <c r="CE72" s="1281"/>
      <c r="CF72" s="1281" t="s">
        <v>565</v>
      </c>
      <c r="CG72" s="1281"/>
      <c r="CH72" s="1281"/>
      <c r="CI72" s="1281"/>
      <c r="CJ72" s="1281"/>
      <c r="CK72" s="1281"/>
      <c r="CL72" s="1281"/>
      <c r="CM72" s="1281"/>
      <c r="CN72" s="1281" t="s">
        <v>566</v>
      </c>
      <c r="CO72" s="1281"/>
      <c r="CP72" s="1281"/>
      <c r="CQ72" s="1281"/>
      <c r="CR72" s="1281"/>
      <c r="CS72" s="1281"/>
      <c r="CT72" s="1281"/>
      <c r="CU72" s="1281"/>
      <c r="CV72" s="1281" t="s">
        <v>567</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619</v>
      </c>
      <c r="AO73" s="1280"/>
      <c r="AP73" s="1280"/>
      <c r="AQ73" s="1280"/>
      <c r="AR73" s="1280"/>
      <c r="AS73" s="1280"/>
      <c r="AT73" s="1280"/>
      <c r="AU73" s="1280"/>
      <c r="AV73" s="1280"/>
      <c r="AW73" s="1280"/>
      <c r="AX73" s="1280"/>
      <c r="AY73" s="1280"/>
      <c r="AZ73" s="1280"/>
      <c r="BA73" s="1280"/>
      <c r="BB73" s="1280" t="s">
        <v>620</v>
      </c>
      <c r="BC73" s="1280"/>
      <c r="BD73" s="1280"/>
      <c r="BE73" s="1280"/>
      <c r="BF73" s="1280"/>
      <c r="BG73" s="1280"/>
      <c r="BH73" s="1280"/>
      <c r="BI73" s="1280"/>
      <c r="BJ73" s="1280"/>
      <c r="BK73" s="1280"/>
      <c r="BL73" s="1280"/>
      <c r="BM73" s="1280"/>
      <c r="BN73" s="1280"/>
      <c r="BO73" s="1280"/>
      <c r="BP73" s="1277">
        <v>73.2</v>
      </c>
      <c r="BQ73" s="1277"/>
      <c r="BR73" s="1277"/>
      <c r="BS73" s="1277"/>
      <c r="BT73" s="1277"/>
      <c r="BU73" s="1277"/>
      <c r="BV73" s="1277"/>
      <c r="BW73" s="1277"/>
      <c r="BX73" s="1277">
        <v>57.8</v>
      </c>
      <c r="BY73" s="1277"/>
      <c r="BZ73" s="1277"/>
      <c r="CA73" s="1277"/>
      <c r="CB73" s="1277"/>
      <c r="CC73" s="1277"/>
      <c r="CD73" s="1277"/>
      <c r="CE73" s="1277"/>
      <c r="CF73" s="1277">
        <v>40.700000000000003</v>
      </c>
      <c r="CG73" s="1277"/>
      <c r="CH73" s="1277"/>
      <c r="CI73" s="1277"/>
      <c r="CJ73" s="1277"/>
      <c r="CK73" s="1277"/>
      <c r="CL73" s="1277"/>
      <c r="CM73" s="1277"/>
      <c r="CN73" s="1277">
        <v>51.9</v>
      </c>
      <c r="CO73" s="1277"/>
      <c r="CP73" s="1277"/>
      <c r="CQ73" s="1277"/>
      <c r="CR73" s="1277"/>
      <c r="CS73" s="1277"/>
      <c r="CT73" s="1277"/>
      <c r="CU73" s="1277"/>
      <c r="CV73" s="1277">
        <v>51.5</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624</v>
      </c>
      <c r="BC75" s="1280"/>
      <c r="BD75" s="1280"/>
      <c r="BE75" s="1280"/>
      <c r="BF75" s="1280"/>
      <c r="BG75" s="1280"/>
      <c r="BH75" s="1280"/>
      <c r="BI75" s="1280"/>
      <c r="BJ75" s="1280"/>
      <c r="BK75" s="1280"/>
      <c r="BL75" s="1280"/>
      <c r="BM75" s="1280"/>
      <c r="BN75" s="1280"/>
      <c r="BO75" s="1280"/>
      <c r="BP75" s="1277">
        <v>11.4</v>
      </c>
      <c r="BQ75" s="1277"/>
      <c r="BR75" s="1277"/>
      <c r="BS75" s="1277"/>
      <c r="BT75" s="1277"/>
      <c r="BU75" s="1277"/>
      <c r="BV75" s="1277"/>
      <c r="BW75" s="1277"/>
      <c r="BX75" s="1277">
        <v>10.3</v>
      </c>
      <c r="BY75" s="1277"/>
      <c r="BZ75" s="1277"/>
      <c r="CA75" s="1277"/>
      <c r="CB75" s="1277"/>
      <c r="CC75" s="1277"/>
      <c r="CD75" s="1277"/>
      <c r="CE75" s="1277"/>
      <c r="CF75" s="1277">
        <v>9.5</v>
      </c>
      <c r="CG75" s="1277"/>
      <c r="CH75" s="1277"/>
      <c r="CI75" s="1277"/>
      <c r="CJ75" s="1277"/>
      <c r="CK75" s="1277"/>
      <c r="CL75" s="1277"/>
      <c r="CM75" s="1277"/>
      <c r="CN75" s="1277">
        <v>9</v>
      </c>
      <c r="CO75" s="1277"/>
      <c r="CP75" s="1277"/>
      <c r="CQ75" s="1277"/>
      <c r="CR75" s="1277"/>
      <c r="CS75" s="1277"/>
      <c r="CT75" s="1277"/>
      <c r="CU75" s="1277"/>
      <c r="CV75" s="1277">
        <v>9.1999999999999993</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622</v>
      </c>
      <c r="AO77" s="1281"/>
      <c r="AP77" s="1281"/>
      <c r="AQ77" s="1281"/>
      <c r="AR77" s="1281"/>
      <c r="AS77" s="1281"/>
      <c r="AT77" s="1281"/>
      <c r="AU77" s="1281"/>
      <c r="AV77" s="1281"/>
      <c r="AW77" s="1281"/>
      <c r="AX77" s="1281"/>
      <c r="AY77" s="1281"/>
      <c r="AZ77" s="1281"/>
      <c r="BA77" s="1281"/>
      <c r="BB77" s="1280" t="s">
        <v>620</v>
      </c>
      <c r="BC77" s="1280"/>
      <c r="BD77" s="1280"/>
      <c r="BE77" s="1280"/>
      <c r="BF77" s="1280"/>
      <c r="BG77" s="1280"/>
      <c r="BH77" s="1280"/>
      <c r="BI77" s="1280"/>
      <c r="BJ77" s="1280"/>
      <c r="BK77" s="1280"/>
      <c r="BL77" s="1280"/>
      <c r="BM77" s="1280"/>
      <c r="BN77" s="1280"/>
      <c r="BO77" s="1280"/>
      <c r="BP77" s="1277">
        <v>76.599999999999994</v>
      </c>
      <c r="BQ77" s="1277"/>
      <c r="BR77" s="1277"/>
      <c r="BS77" s="1277"/>
      <c r="BT77" s="1277"/>
      <c r="BU77" s="1277"/>
      <c r="BV77" s="1277"/>
      <c r="BW77" s="1277"/>
      <c r="BX77" s="1277">
        <v>60.9</v>
      </c>
      <c r="BY77" s="1277"/>
      <c r="BZ77" s="1277"/>
      <c r="CA77" s="1277"/>
      <c r="CB77" s="1277"/>
      <c r="CC77" s="1277"/>
      <c r="CD77" s="1277"/>
      <c r="CE77" s="1277"/>
      <c r="CF77" s="1277">
        <v>41.5</v>
      </c>
      <c r="CG77" s="1277"/>
      <c r="CH77" s="1277"/>
      <c r="CI77" s="1277"/>
      <c r="CJ77" s="1277"/>
      <c r="CK77" s="1277"/>
      <c r="CL77" s="1277"/>
      <c r="CM77" s="1277"/>
      <c r="CN77" s="1277">
        <v>36.6</v>
      </c>
      <c r="CO77" s="1277"/>
      <c r="CP77" s="1277"/>
      <c r="CQ77" s="1277"/>
      <c r="CR77" s="1277"/>
      <c r="CS77" s="1277"/>
      <c r="CT77" s="1277"/>
      <c r="CU77" s="1277"/>
      <c r="CV77" s="1277">
        <v>37.700000000000003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624</v>
      </c>
      <c r="BC79" s="1280"/>
      <c r="BD79" s="1280"/>
      <c r="BE79" s="1280"/>
      <c r="BF79" s="1280"/>
      <c r="BG79" s="1280"/>
      <c r="BH79" s="1280"/>
      <c r="BI79" s="1280"/>
      <c r="BJ79" s="1280"/>
      <c r="BK79" s="1280"/>
      <c r="BL79" s="1280"/>
      <c r="BM79" s="1280"/>
      <c r="BN79" s="1280"/>
      <c r="BO79" s="1280"/>
      <c r="BP79" s="1277">
        <v>13.2</v>
      </c>
      <c r="BQ79" s="1277"/>
      <c r="BR79" s="1277"/>
      <c r="BS79" s="1277"/>
      <c r="BT79" s="1277"/>
      <c r="BU79" s="1277"/>
      <c r="BV79" s="1277"/>
      <c r="BW79" s="1277"/>
      <c r="BX79" s="1277">
        <v>12.6</v>
      </c>
      <c r="BY79" s="1277"/>
      <c r="BZ79" s="1277"/>
      <c r="CA79" s="1277"/>
      <c r="CB79" s="1277"/>
      <c r="CC79" s="1277"/>
      <c r="CD79" s="1277"/>
      <c r="CE79" s="1277"/>
      <c r="CF79" s="1277">
        <v>9.6</v>
      </c>
      <c r="CG79" s="1277"/>
      <c r="CH79" s="1277"/>
      <c r="CI79" s="1277"/>
      <c r="CJ79" s="1277"/>
      <c r="CK79" s="1277"/>
      <c r="CL79" s="1277"/>
      <c r="CM79" s="1277"/>
      <c r="CN79" s="1277">
        <v>9.1999999999999993</v>
      </c>
      <c r="CO79" s="1277"/>
      <c r="CP79" s="1277"/>
      <c r="CQ79" s="1277"/>
      <c r="CR79" s="1277"/>
      <c r="CS79" s="1277"/>
      <c r="CT79" s="1277"/>
      <c r="CU79" s="1277"/>
      <c r="CV79" s="1277">
        <v>8.9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rpRMb7OHCVbW8hLYGWZVuB3KE0sEcRb0DwLTlZ+pOdFxBbg3dB26sz9j+wjqyWH8u9+MK7QyjuuSHiVj3JUZA==" saltValue="DnCN0eyngszVu/2xO8CAk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topLeftCell="A103"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wDJOtavQAPCNnF9ksSEEhXvDNWFlRJ0g38rLKtJz469UbjbSO3sJgsg8OkVCO2UmhcqlXacigfCi+qPvGqCfg==" saltValue="I71zixs5Vlo2PrW7ZEv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topLeftCell="A106"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ipGeb9S+jR3Dc1BA4NKMluve2J41btqGy4n4cTifHAO5lM1pffjaN60MsBtn3w3gif02LKcCbsKlDND6fVD8g==" saltValue="0IAS61H0QxmVsQI170GHvQ==" spinCount="100000" sheet="1" objects="1" scenarios="1"/>
  <dataConsolidate link="1"/>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560</v>
      </c>
      <c r="G2" s="136"/>
      <c r="H2" s="137"/>
    </row>
    <row r="3" spans="1:8" x14ac:dyDescent="0.15">
      <c r="A3" s="133" t="s">
        <v>553</v>
      </c>
      <c r="B3" s="138"/>
      <c r="C3" s="139"/>
      <c r="D3" s="140">
        <v>103768</v>
      </c>
      <c r="E3" s="141"/>
      <c r="F3" s="142">
        <v>80149</v>
      </c>
      <c r="G3" s="143"/>
      <c r="H3" s="144"/>
    </row>
    <row r="4" spans="1:8" x14ac:dyDescent="0.15">
      <c r="A4" s="145"/>
      <c r="B4" s="146"/>
      <c r="C4" s="147"/>
      <c r="D4" s="148">
        <v>37743</v>
      </c>
      <c r="E4" s="149"/>
      <c r="F4" s="150">
        <v>38398</v>
      </c>
      <c r="G4" s="151"/>
      <c r="H4" s="152"/>
    </row>
    <row r="5" spans="1:8" x14ac:dyDescent="0.15">
      <c r="A5" s="133" t="s">
        <v>555</v>
      </c>
      <c r="B5" s="138"/>
      <c r="C5" s="139"/>
      <c r="D5" s="140">
        <v>87463</v>
      </c>
      <c r="E5" s="141"/>
      <c r="F5" s="142">
        <v>57697</v>
      </c>
      <c r="G5" s="143"/>
      <c r="H5" s="144"/>
    </row>
    <row r="6" spans="1:8" x14ac:dyDescent="0.15">
      <c r="A6" s="145"/>
      <c r="B6" s="146"/>
      <c r="C6" s="147"/>
      <c r="D6" s="148">
        <v>26865</v>
      </c>
      <c r="E6" s="149"/>
      <c r="F6" s="150">
        <v>26743</v>
      </c>
      <c r="G6" s="151"/>
      <c r="H6" s="152"/>
    </row>
    <row r="7" spans="1:8" x14ac:dyDescent="0.15">
      <c r="A7" s="133" t="s">
        <v>556</v>
      </c>
      <c r="B7" s="138"/>
      <c r="C7" s="139"/>
      <c r="D7" s="140">
        <v>89478</v>
      </c>
      <c r="E7" s="141"/>
      <c r="F7" s="142">
        <v>63727</v>
      </c>
      <c r="G7" s="143"/>
      <c r="H7" s="144"/>
    </row>
    <row r="8" spans="1:8" x14ac:dyDescent="0.15">
      <c r="A8" s="145"/>
      <c r="B8" s="146"/>
      <c r="C8" s="147"/>
      <c r="D8" s="148">
        <v>18105</v>
      </c>
      <c r="E8" s="149"/>
      <c r="F8" s="150">
        <v>34577</v>
      </c>
      <c r="G8" s="151"/>
      <c r="H8" s="152"/>
    </row>
    <row r="9" spans="1:8" x14ac:dyDescent="0.15">
      <c r="A9" s="133" t="s">
        <v>557</v>
      </c>
      <c r="B9" s="138"/>
      <c r="C9" s="139"/>
      <c r="D9" s="140">
        <v>88661</v>
      </c>
      <c r="E9" s="141"/>
      <c r="F9" s="142">
        <v>66954</v>
      </c>
      <c r="G9" s="143"/>
      <c r="H9" s="144"/>
    </row>
    <row r="10" spans="1:8" x14ac:dyDescent="0.15">
      <c r="A10" s="145"/>
      <c r="B10" s="146"/>
      <c r="C10" s="147"/>
      <c r="D10" s="148">
        <v>43316</v>
      </c>
      <c r="E10" s="149"/>
      <c r="F10" s="150">
        <v>37305</v>
      </c>
      <c r="G10" s="151"/>
      <c r="H10" s="152"/>
    </row>
    <row r="11" spans="1:8" x14ac:dyDescent="0.15">
      <c r="A11" s="133" t="s">
        <v>558</v>
      </c>
      <c r="B11" s="138"/>
      <c r="C11" s="139"/>
      <c r="D11" s="140">
        <v>111168</v>
      </c>
      <c r="E11" s="141"/>
      <c r="F11" s="142">
        <v>72656</v>
      </c>
      <c r="G11" s="143"/>
      <c r="H11" s="144"/>
    </row>
    <row r="12" spans="1:8" x14ac:dyDescent="0.15">
      <c r="A12" s="145"/>
      <c r="B12" s="146"/>
      <c r="C12" s="153"/>
      <c r="D12" s="148">
        <v>58513</v>
      </c>
      <c r="E12" s="149"/>
      <c r="F12" s="150">
        <v>36448</v>
      </c>
      <c r="G12" s="151"/>
      <c r="H12" s="152"/>
    </row>
    <row r="13" spans="1:8" x14ac:dyDescent="0.15">
      <c r="A13" s="133"/>
      <c r="B13" s="138"/>
      <c r="C13" s="154"/>
      <c r="D13" s="155">
        <v>96108</v>
      </c>
      <c r="E13" s="156"/>
      <c r="F13" s="157">
        <v>68237</v>
      </c>
      <c r="G13" s="158"/>
      <c r="H13" s="144"/>
    </row>
    <row r="14" spans="1:8" x14ac:dyDescent="0.15">
      <c r="A14" s="145"/>
      <c r="B14" s="146"/>
      <c r="C14" s="147"/>
      <c r="D14" s="148">
        <v>36908</v>
      </c>
      <c r="E14" s="149"/>
      <c r="F14" s="150">
        <v>34694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7.08</v>
      </c>
      <c r="C19" s="159">
        <f>ROUND(VALUE(SUBSTITUTE(実質収支比率等に係る経年分析!G$48,"▲","-")),2)</f>
        <v>5.31</v>
      </c>
      <c r="D19" s="159">
        <f>ROUND(VALUE(SUBSTITUTE(実質収支比率等に係る経年分析!H$48,"▲","-")),2)</f>
        <v>6.22</v>
      </c>
      <c r="E19" s="159">
        <f>ROUND(VALUE(SUBSTITUTE(実質収支比率等に係る経年分析!I$48,"▲","-")),2)</f>
        <v>5.46</v>
      </c>
      <c r="F19" s="159">
        <f>ROUND(VALUE(SUBSTITUTE(実質収支比率等に係る経年分析!J$48,"▲","-")),2)</f>
        <v>4.95</v>
      </c>
    </row>
    <row r="20" spans="1:11" x14ac:dyDescent="0.15">
      <c r="A20" s="159" t="s">
        <v>49</v>
      </c>
      <c r="B20" s="159">
        <f>ROUND(VALUE(SUBSTITUTE(実質収支比率等に係る経年分析!F$47,"▲","-")),2)</f>
        <v>13.59</v>
      </c>
      <c r="C20" s="159">
        <f>ROUND(VALUE(SUBSTITUTE(実質収支比率等に係る経年分析!G$47,"▲","-")),2)</f>
        <v>17.62</v>
      </c>
      <c r="D20" s="159">
        <f>ROUND(VALUE(SUBSTITUTE(実質収支比率等に係る経年分析!H$47,"▲","-")),2)</f>
        <v>20.260000000000002</v>
      </c>
      <c r="E20" s="159">
        <f>ROUND(VALUE(SUBSTITUTE(実質収支比率等に係る経年分析!I$47,"▲","-")),2)</f>
        <v>23.14</v>
      </c>
      <c r="F20" s="159">
        <f>ROUND(VALUE(SUBSTITUTE(実質収支比率等に係る経年分析!J$47,"▲","-")),2)</f>
        <v>23.6</v>
      </c>
    </row>
    <row r="21" spans="1:11" x14ac:dyDescent="0.15">
      <c r="A21" s="159" t="s">
        <v>50</v>
      </c>
      <c r="B21" s="159">
        <f>IF(ISNUMBER(VALUE(SUBSTITUTE(実質収支比率等に係る経年分析!F$49,"▲","-"))),ROUND(VALUE(SUBSTITUTE(実質収支比率等に係る経年分析!F$49,"▲","-")),2),NA())</f>
        <v>4.67</v>
      </c>
      <c r="C21" s="159">
        <f>IF(ISNUMBER(VALUE(SUBSTITUTE(実質収支比率等に係る経年分析!G$49,"▲","-"))),ROUND(VALUE(SUBSTITUTE(実質収支比率等に係る経年分析!G$49,"▲","-")),2),NA())</f>
        <v>-0.86</v>
      </c>
      <c r="D21" s="159">
        <f>IF(ISNUMBER(VALUE(SUBSTITUTE(実質収支比率等に係る経年分析!H$49,"▲","-"))),ROUND(VALUE(SUBSTITUTE(実質収支比率等に係る経年分析!H$49,"▲","-")),2),NA())</f>
        <v>0.94</v>
      </c>
      <c r="E21" s="159">
        <f>IF(ISNUMBER(VALUE(SUBSTITUTE(実質収支比率等に係る経年分析!I$49,"▲","-"))),ROUND(VALUE(SUBSTITUTE(実質収支比率等に係る経年分析!I$49,"▲","-")),2),NA())</f>
        <v>-1.4</v>
      </c>
      <c r="F21" s="159">
        <f>IF(ISNUMBER(VALUE(SUBSTITUTE(実質収支比率等に係る経年分析!J$49,"▲","-"))),ROUND(VALUE(SUBSTITUTE(実質収支比率等に係る経年分析!J$49,"▲","-")),2),NA())</f>
        <v>-3.07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奄美市後期高齢者医療特別会計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奄美市交通災害共済特別会計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奄美市公共下水道事業特別会計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奄美市ふるさと創生人材育成資金特別会計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x14ac:dyDescent="0.15">
      <c r="A33" s="160" t="str">
        <f>IF(連結実質赤字比率に係る赤字・黒字の構成分析!C$37="",NA(),連結実質赤字比率に係る赤字・黒字の構成分析!C$37)</f>
        <v>奄美市介護保険事業特別会計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7.07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5.31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6.21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5.45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4.9400000000000004</v>
      </c>
    </row>
    <row r="35" spans="1:16" x14ac:dyDescent="0.15">
      <c r="A35" s="160" t="str">
        <f>IF(連結実質赤字比率に係る赤字・黒字の構成分析!C$35="",NA(),連結実質赤字比率に係る赤字・黒字の構成分析!C$35)</f>
        <v>奄美市水道事業会計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14.18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15.55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15.42</v>
      </c>
    </row>
    <row r="36" spans="1:16" x14ac:dyDescent="0.15">
      <c r="A36" s="160" t="str">
        <f>IF(連結実質赤字比率に係る赤字・黒字の構成分析!C$34="",NA(),連結実質赤字比率に係る赤字・黒字の構成分析!C$34)</f>
        <v>奄美市国民健康保険事業特別会計</v>
      </c>
      <c r="B36" s="160">
        <f>IF(ROUND(VALUE(SUBSTITUTE(連結実質赤字比率に係る赤字・黒字の構成分析!F$34,"▲", "-")), 2) &lt; 0, ABS(ROUND(VALUE(SUBSTITUTE(連結実質赤字比率に係る赤字・黒字の構成分析!F$34,"▲", "-")), 2)), NA())</f>
        <v>3.94</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4.71</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4.42</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3.35</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2.37</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3354</v>
      </c>
      <c r="E42" s="161"/>
      <c r="F42" s="161"/>
      <c r="G42" s="161">
        <f>'実質公債費比率（分子）の構造'!L$52</f>
        <v>3475</v>
      </c>
      <c r="H42" s="161"/>
      <c r="I42" s="161"/>
      <c r="J42" s="161">
        <f>'実質公債費比率（分子）の構造'!M$52</f>
        <v>3423</v>
      </c>
      <c r="K42" s="161"/>
      <c r="L42" s="161"/>
      <c r="M42" s="161">
        <f>'実質公債費比率（分子）の構造'!N$52</f>
        <v>3439</v>
      </c>
      <c r="N42" s="161"/>
      <c r="O42" s="161"/>
      <c r="P42" s="161">
        <f>'実質公債費比率（分子）の構造'!O$52</f>
        <v>3511</v>
      </c>
    </row>
    <row r="43" spans="1:16" x14ac:dyDescent="0.15">
      <c r="A43" s="161" t="s">
        <v>18</v>
      </c>
      <c r="B43" s="161">
        <f>'実質公債費比率（分子）の構造'!K$51</f>
        <v>1</v>
      </c>
      <c r="C43" s="161"/>
      <c r="D43" s="161"/>
      <c r="E43" s="161">
        <f>'実質公債費比率（分子）の構造'!L$51</f>
        <v>3</v>
      </c>
      <c r="F43" s="161"/>
      <c r="G43" s="161"/>
      <c r="H43" s="161">
        <f>'実質公債費比率（分子）の構造'!M$51</f>
        <v>3</v>
      </c>
      <c r="I43" s="161"/>
      <c r="J43" s="161"/>
      <c r="K43" s="161">
        <f>'実質公債費比率（分子）の構造'!N$51</f>
        <v>2</v>
      </c>
      <c r="L43" s="161"/>
      <c r="M43" s="161"/>
      <c r="N43" s="161">
        <f>'実質公債費比率（分子）の構造'!O$51</f>
        <v>1</v>
      </c>
      <c r="O43" s="161"/>
      <c r="P43" s="161"/>
    </row>
    <row r="44" spans="1:16" x14ac:dyDescent="0.15">
      <c r="A44" s="161" t="s">
        <v>58</v>
      </c>
      <c r="B44" s="161">
        <f>'実質公債費比率（分子）の構造'!K$50</f>
        <v>27</v>
      </c>
      <c r="C44" s="161"/>
      <c r="D44" s="161"/>
      <c r="E44" s="161">
        <f>'実質公債費比率（分子）の構造'!L$50</f>
        <v>27</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59</v>
      </c>
      <c r="B45" s="161">
        <f>'実質公債費比率（分子）の構造'!K$49</f>
        <v>94</v>
      </c>
      <c r="C45" s="161"/>
      <c r="D45" s="161"/>
      <c r="E45" s="161">
        <f>'実質公債費比率（分子）の構造'!L$49</f>
        <v>95</v>
      </c>
      <c r="F45" s="161"/>
      <c r="G45" s="161"/>
      <c r="H45" s="161">
        <f>'実質公債費比率（分子）の構造'!M$49</f>
        <v>78</v>
      </c>
      <c r="I45" s="161"/>
      <c r="J45" s="161"/>
      <c r="K45" s="161">
        <f>'実質公債費比率（分子）の構造'!N$49</f>
        <v>83</v>
      </c>
      <c r="L45" s="161"/>
      <c r="M45" s="161"/>
      <c r="N45" s="161">
        <f>'実質公債費比率（分子）の構造'!O$49</f>
        <v>74</v>
      </c>
      <c r="O45" s="161"/>
      <c r="P45" s="161"/>
    </row>
    <row r="46" spans="1:16" x14ac:dyDescent="0.15">
      <c r="A46" s="161" t="s">
        <v>60</v>
      </c>
      <c r="B46" s="161">
        <f>'実質公債費比率（分子）の構造'!K$48</f>
        <v>732</v>
      </c>
      <c r="C46" s="161"/>
      <c r="D46" s="161"/>
      <c r="E46" s="161">
        <f>'実質公債費比率（分子）の構造'!L$48</f>
        <v>713</v>
      </c>
      <c r="F46" s="161"/>
      <c r="G46" s="161"/>
      <c r="H46" s="161">
        <f>'実質公債費比率（分子）の構造'!M$48</f>
        <v>700</v>
      </c>
      <c r="I46" s="161"/>
      <c r="J46" s="161"/>
      <c r="K46" s="161">
        <f>'実質公債費比率（分子）の構造'!N$48</f>
        <v>711</v>
      </c>
      <c r="L46" s="161"/>
      <c r="M46" s="161"/>
      <c r="N46" s="161">
        <f>'実質公債費比率（分子）の構造'!O$48</f>
        <v>731</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3969</v>
      </c>
      <c r="C49" s="161"/>
      <c r="D49" s="161"/>
      <c r="E49" s="161">
        <f>'実質公債費比率（分子）の構造'!L$45</f>
        <v>3892</v>
      </c>
      <c r="F49" s="161"/>
      <c r="G49" s="161"/>
      <c r="H49" s="161">
        <f>'実質公債費比率（分子）の構造'!M$45</f>
        <v>3897</v>
      </c>
      <c r="I49" s="161"/>
      <c r="J49" s="161"/>
      <c r="K49" s="161">
        <f>'実質公債費比率（分子）の構造'!N$45</f>
        <v>3914</v>
      </c>
      <c r="L49" s="161"/>
      <c r="M49" s="161"/>
      <c r="N49" s="161">
        <f>'実質公債費比率（分子）の構造'!O$45</f>
        <v>3992</v>
      </c>
      <c r="O49" s="161"/>
      <c r="P49" s="161"/>
    </row>
    <row r="50" spans="1:16" x14ac:dyDescent="0.15">
      <c r="A50" s="161" t="s">
        <v>63</v>
      </c>
      <c r="B50" s="161" t="e">
        <f>NA()</f>
        <v>#N/A</v>
      </c>
      <c r="C50" s="161">
        <f>IF(ISNUMBER('実質公債費比率（分子）の構造'!K$53),'実質公債費比率（分子）の構造'!K$53,NA())</f>
        <v>1469</v>
      </c>
      <c r="D50" s="161" t="e">
        <f>NA()</f>
        <v>#N/A</v>
      </c>
      <c r="E50" s="161" t="e">
        <f>NA()</f>
        <v>#N/A</v>
      </c>
      <c r="F50" s="161">
        <f>IF(ISNUMBER('実質公債費比率（分子）の構造'!L$53),'実質公債費比率（分子）の構造'!L$53,NA())</f>
        <v>1255</v>
      </c>
      <c r="G50" s="161" t="e">
        <f>NA()</f>
        <v>#N/A</v>
      </c>
      <c r="H50" s="161" t="e">
        <f>NA()</f>
        <v>#N/A</v>
      </c>
      <c r="I50" s="161">
        <f>IF(ISNUMBER('実質公債費比率（分子）の構造'!M$53),'実質公債費比率（分子）の構造'!M$53,NA())</f>
        <v>1255</v>
      </c>
      <c r="J50" s="161" t="e">
        <f>NA()</f>
        <v>#N/A</v>
      </c>
      <c r="K50" s="161" t="e">
        <f>NA()</f>
        <v>#N/A</v>
      </c>
      <c r="L50" s="161">
        <f>IF(ISNUMBER('実質公債費比率（分子）の構造'!N$53),'実質公債費比率（分子）の構造'!N$53,NA())</f>
        <v>1271</v>
      </c>
      <c r="M50" s="161" t="e">
        <f>NA()</f>
        <v>#N/A</v>
      </c>
      <c r="N50" s="161" t="e">
        <f>NA()</f>
        <v>#N/A</v>
      </c>
      <c r="O50" s="161">
        <f>IF(ISNUMBER('実質公債費比率（分子）の構造'!O$53),'実質公債費比率（分子）の構造'!O$53,NA())</f>
        <v>1287</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37</v>
      </c>
      <c r="B56" s="160"/>
      <c r="C56" s="160"/>
      <c r="D56" s="160">
        <f>'将来負担比率（分子）の構造'!I$52</f>
        <v>33291</v>
      </c>
      <c r="E56" s="160"/>
      <c r="F56" s="160"/>
      <c r="G56" s="160">
        <f>'将来負担比率（分子）の構造'!J$52</f>
        <v>33248</v>
      </c>
      <c r="H56" s="160"/>
      <c r="I56" s="160"/>
      <c r="J56" s="160">
        <f>'将来負担比率（分子）の構造'!K$52</f>
        <v>33659</v>
      </c>
      <c r="K56" s="160"/>
      <c r="L56" s="160"/>
      <c r="M56" s="160">
        <f>'将来負担比率（分子）の構造'!L$52</f>
        <v>31989</v>
      </c>
      <c r="N56" s="160"/>
      <c r="O56" s="160"/>
      <c r="P56" s="160">
        <f>'将来負担比率（分子）の構造'!M$52</f>
        <v>32847</v>
      </c>
    </row>
    <row r="57" spans="1:16" x14ac:dyDescent="0.15">
      <c r="A57" s="160" t="s">
        <v>36</v>
      </c>
      <c r="B57" s="160"/>
      <c r="C57" s="160"/>
      <c r="D57" s="160">
        <f>'将来負担比率（分子）の構造'!I$51</f>
        <v>1870</v>
      </c>
      <c r="E57" s="160"/>
      <c r="F57" s="160"/>
      <c r="G57" s="160">
        <f>'将来負担比率（分子）の構造'!J$51</f>
        <v>1697</v>
      </c>
      <c r="H57" s="160"/>
      <c r="I57" s="160"/>
      <c r="J57" s="160">
        <f>'将来負担比率（分子）の構造'!K$51</f>
        <v>1509</v>
      </c>
      <c r="K57" s="160"/>
      <c r="L57" s="160"/>
      <c r="M57" s="160">
        <f>'将来負担比率（分子）の構造'!L$51</f>
        <v>1424</v>
      </c>
      <c r="N57" s="160"/>
      <c r="O57" s="160"/>
      <c r="P57" s="160">
        <f>'将来負担比率（分子）の構造'!M$51</f>
        <v>1592</v>
      </c>
    </row>
    <row r="58" spans="1:16" x14ac:dyDescent="0.15">
      <c r="A58" s="160" t="s">
        <v>35</v>
      </c>
      <c r="B58" s="160"/>
      <c r="C58" s="160"/>
      <c r="D58" s="160">
        <f>'将来負担比率（分子）の構造'!I$50</f>
        <v>6407</v>
      </c>
      <c r="E58" s="160"/>
      <c r="F58" s="160"/>
      <c r="G58" s="160">
        <f>'将来負担比率（分子）の構造'!J$50</f>
        <v>7728</v>
      </c>
      <c r="H58" s="160"/>
      <c r="I58" s="160"/>
      <c r="J58" s="160">
        <f>'将来負担比率（分子）の構造'!K$50</f>
        <v>9337</v>
      </c>
      <c r="K58" s="160"/>
      <c r="L58" s="160"/>
      <c r="M58" s="160">
        <f>'将来負担比率（分子）の構造'!L$50</f>
        <v>10798</v>
      </c>
      <c r="N58" s="160"/>
      <c r="O58" s="160"/>
      <c r="P58" s="160">
        <f>'将来負担比率（分子）の構造'!M$50</f>
        <v>11367</v>
      </c>
    </row>
    <row r="59" spans="1:16" x14ac:dyDescent="0.15">
      <c r="A59" s="160" t="s">
        <v>33</v>
      </c>
      <c r="B59" s="160" t="str">
        <f>'将来負担比率（分子）の構造'!I$49</f>
        <v>-</v>
      </c>
      <c r="C59" s="160"/>
      <c r="D59" s="160"/>
      <c r="E59" s="160">
        <f>'将来負担比率（分子）の構造'!J$49</f>
        <v>1</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44</v>
      </c>
      <c r="C61" s="160"/>
      <c r="D61" s="160"/>
      <c r="E61" s="160">
        <f>'将来負担比率（分子）の構造'!J$46</f>
        <v>44</v>
      </c>
      <c r="F61" s="160"/>
      <c r="G61" s="160"/>
      <c r="H61" s="160">
        <f>'将来負担比率（分子）の構造'!K$46</f>
        <v>96</v>
      </c>
      <c r="I61" s="160"/>
      <c r="J61" s="160"/>
      <c r="K61" s="160">
        <f>'将来負担比率（分子）の構造'!L$46</f>
        <v>472</v>
      </c>
      <c r="L61" s="160"/>
      <c r="M61" s="160"/>
      <c r="N61" s="160">
        <f>'将来負担比率（分子）の構造'!M$46</f>
        <v>284</v>
      </c>
      <c r="O61" s="160"/>
      <c r="P61" s="160"/>
    </row>
    <row r="62" spans="1:16" x14ac:dyDescent="0.15">
      <c r="A62" s="160" t="s">
        <v>29</v>
      </c>
      <c r="B62" s="160">
        <f>'将来負担比率（分子）の構造'!I$45</f>
        <v>4546</v>
      </c>
      <c r="C62" s="160"/>
      <c r="D62" s="160"/>
      <c r="E62" s="160">
        <f>'将来負担比率（分子）の構造'!J$45</f>
        <v>4112</v>
      </c>
      <c r="F62" s="160"/>
      <c r="G62" s="160"/>
      <c r="H62" s="160">
        <f>'将来負担比率（分子）の構造'!K$45</f>
        <v>3716</v>
      </c>
      <c r="I62" s="160"/>
      <c r="J62" s="160"/>
      <c r="K62" s="160">
        <f>'将来負担比率（分子）の構造'!L$45</f>
        <v>3704</v>
      </c>
      <c r="L62" s="160"/>
      <c r="M62" s="160"/>
      <c r="N62" s="160">
        <f>'将来負担比率（分子）の構造'!M$45</f>
        <v>3482</v>
      </c>
      <c r="O62" s="160"/>
      <c r="P62" s="160"/>
    </row>
    <row r="63" spans="1:16" x14ac:dyDescent="0.15">
      <c r="A63" s="160" t="s">
        <v>28</v>
      </c>
      <c r="B63" s="160">
        <f>'将来負担比率（分子）の構造'!I$44</f>
        <v>663</v>
      </c>
      <c r="C63" s="160"/>
      <c r="D63" s="160"/>
      <c r="E63" s="160">
        <f>'将来負担比率（分子）の構造'!J$44</f>
        <v>533</v>
      </c>
      <c r="F63" s="160"/>
      <c r="G63" s="160"/>
      <c r="H63" s="160">
        <f>'将来負担比率（分子）の構造'!K$44</f>
        <v>464</v>
      </c>
      <c r="I63" s="160"/>
      <c r="J63" s="160"/>
      <c r="K63" s="160">
        <f>'将来負担比率（分子）の構造'!L$44</f>
        <v>406</v>
      </c>
      <c r="L63" s="160"/>
      <c r="M63" s="160"/>
      <c r="N63" s="160">
        <f>'将来負担比率（分子）の構造'!M$44</f>
        <v>329</v>
      </c>
      <c r="O63" s="160"/>
      <c r="P63" s="160"/>
    </row>
    <row r="64" spans="1:16" x14ac:dyDescent="0.15">
      <c r="A64" s="160" t="s">
        <v>27</v>
      </c>
      <c r="B64" s="160">
        <f>'将来負担比率（分子）の構造'!I$43</f>
        <v>9114</v>
      </c>
      <c r="C64" s="160"/>
      <c r="D64" s="160"/>
      <c r="E64" s="160">
        <f>'将来負担比率（分子）の構造'!J$43</f>
        <v>8879</v>
      </c>
      <c r="F64" s="160"/>
      <c r="G64" s="160"/>
      <c r="H64" s="160">
        <f>'将来負担比率（分子）の構造'!K$43</f>
        <v>8726</v>
      </c>
      <c r="I64" s="160"/>
      <c r="J64" s="160"/>
      <c r="K64" s="160">
        <f>'将来負担比率（分子）の構造'!L$43</f>
        <v>9088</v>
      </c>
      <c r="L64" s="160"/>
      <c r="M64" s="160"/>
      <c r="N64" s="160">
        <f>'将来負担比率（分子）の構造'!M$43</f>
        <v>9340</v>
      </c>
      <c r="O64" s="160"/>
      <c r="P64" s="160"/>
    </row>
    <row r="65" spans="1:16" x14ac:dyDescent="0.15">
      <c r="A65" s="160" t="s">
        <v>26</v>
      </c>
      <c r="B65" s="160">
        <f>'将来負担比率（分子）の構造'!I$42</f>
        <v>30</v>
      </c>
      <c r="C65" s="160"/>
      <c r="D65" s="160"/>
      <c r="E65" s="160">
        <f>'将来負担比率（分子）の構造'!J$42</f>
        <v>3</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37351</v>
      </c>
      <c r="C66" s="160"/>
      <c r="D66" s="160"/>
      <c r="E66" s="160">
        <f>'将来負担比率（分子）の構造'!J$41</f>
        <v>37112</v>
      </c>
      <c r="F66" s="160"/>
      <c r="G66" s="160"/>
      <c r="H66" s="160">
        <f>'将来負担比率（分子）の構造'!K$41</f>
        <v>37197</v>
      </c>
      <c r="I66" s="160"/>
      <c r="J66" s="160"/>
      <c r="K66" s="160">
        <f>'将来負担比率（分子）の構造'!L$41</f>
        <v>37701</v>
      </c>
      <c r="L66" s="160"/>
      <c r="M66" s="160"/>
      <c r="N66" s="160">
        <f>'将来負担比率（分子）の構造'!M$41</f>
        <v>39379</v>
      </c>
      <c r="O66" s="160"/>
      <c r="P66" s="160"/>
    </row>
    <row r="67" spans="1:16" x14ac:dyDescent="0.15">
      <c r="A67" s="160" t="s">
        <v>67</v>
      </c>
      <c r="B67" s="160" t="e">
        <f>NA()</f>
        <v>#N/A</v>
      </c>
      <c r="C67" s="160">
        <f>IF(ISNUMBER('将来負担比率（分子）の構造'!I$53), IF('将来負担比率（分子）の構造'!I$53 &lt; 0, 0, '将来負担比率（分子）の構造'!I$53), NA())</f>
        <v>10179</v>
      </c>
      <c r="D67" s="160" t="e">
        <f>NA()</f>
        <v>#N/A</v>
      </c>
      <c r="E67" s="160" t="e">
        <f>NA()</f>
        <v>#N/A</v>
      </c>
      <c r="F67" s="160">
        <f>IF(ISNUMBER('将来負担比率（分子）の構造'!J$53), IF('将来負担比率（分子）の構造'!J$53 &lt; 0, 0, '将来負担比率（分子）の構造'!J$53), NA())</f>
        <v>8011</v>
      </c>
      <c r="G67" s="160" t="e">
        <f>NA()</f>
        <v>#N/A</v>
      </c>
      <c r="H67" s="160" t="e">
        <f>NA()</f>
        <v>#N/A</v>
      </c>
      <c r="I67" s="160">
        <f>IF(ISNUMBER('将来負担比率（分子）の構造'!K$53), IF('将来負担比率（分子）の構造'!K$53 &lt; 0, 0, '将来負担比率（分子）の構造'!K$53), NA())</f>
        <v>5694</v>
      </c>
      <c r="J67" s="160" t="e">
        <f>NA()</f>
        <v>#N/A</v>
      </c>
      <c r="K67" s="160" t="e">
        <f>NA()</f>
        <v>#N/A</v>
      </c>
      <c r="L67" s="160">
        <f>IF(ISNUMBER('将来負担比率（分子）の構造'!L$53), IF('将来負担比率（分子）の構造'!L$53 &lt; 0, 0, '将来負担比率（分子）の構造'!L$53), NA())</f>
        <v>7160</v>
      </c>
      <c r="M67" s="160" t="e">
        <f>NA()</f>
        <v>#N/A</v>
      </c>
      <c r="N67" s="160" t="e">
        <f>NA()</f>
        <v>#N/A</v>
      </c>
      <c r="O67" s="160">
        <f>IF(ISNUMBER('将来負担比率（分子）の構造'!M$53), IF('将来負担比率（分子）の構造'!M$53 &lt; 0, 0, '将来負担比率（分子）の構造'!M$53), NA())</f>
        <v>7007</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3475</v>
      </c>
      <c r="C72" s="164">
        <f>基金残高に係る経年分析!G55</f>
        <v>3928</v>
      </c>
      <c r="D72" s="164">
        <f>基金残高に係る経年分析!H55</f>
        <v>3975</v>
      </c>
    </row>
    <row r="73" spans="1:16" x14ac:dyDescent="0.15">
      <c r="A73" s="163" t="s">
        <v>70</v>
      </c>
      <c r="B73" s="164">
        <f>基金残高に係る経年分析!F56</f>
        <v>686</v>
      </c>
      <c r="C73" s="164">
        <f>基金残高に係る経年分析!G56</f>
        <v>1027</v>
      </c>
      <c r="D73" s="164">
        <f>基金残高に係る経年分析!H56</f>
        <v>1128</v>
      </c>
    </row>
    <row r="74" spans="1:16" x14ac:dyDescent="0.15">
      <c r="A74" s="163" t="s">
        <v>71</v>
      </c>
      <c r="B74" s="164">
        <f>基金残高に係る経年分析!F57</f>
        <v>7703</v>
      </c>
      <c r="C74" s="164">
        <f>基金残高に係る経年分析!G57</f>
        <v>8575</v>
      </c>
      <c r="D74" s="164">
        <f>基金残高に係る経年分析!H57</f>
        <v>9173</v>
      </c>
    </row>
  </sheetData>
  <sheetProtection algorithmName="SHA-512" hashValue="NgHCoUz4dQWL86jhbeMho+fg1D8EeBzK55EaoWJfG6hj6MiK4ZVLKkp7lzFtmlC5tYPU4NREzNIT3YFOdkp+vw==" saltValue="rzbkE2BSu+jLQXCrPuq8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3946873</v>
      </c>
      <c r="S5" s="707"/>
      <c r="T5" s="707"/>
      <c r="U5" s="707"/>
      <c r="V5" s="707"/>
      <c r="W5" s="707"/>
      <c r="X5" s="707"/>
      <c r="Y5" s="753"/>
      <c r="Z5" s="771">
        <v>11.4</v>
      </c>
      <c r="AA5" s="771"/>
      <c r="AB5" s="771"/>
      <c r="AC5" s="771"/>
      <c r="AD5" s="772">
        <v>3946873</v>
      </c>
      <c r="AE5" s="772"/>
      <c r="AF5" s="772"/>
      <c r="AG5" s="772"/>
      <c r="AH5" s="772"/>
      <c r="AI5" s="772"/>
      <c r="AJ5" s="772"/>
      <c r="AK5" s="772"/>
      <c r="AL5" s="754">
        <v>24.1</v>
      </c>
      <c r="AM5" s="723"/>
      <c r="AN5" s="723"/>
      <c r="AO5" s="755"/>
      <c r="AP5" s="740" t="s">
        <v>222</v>
      </c>
      <c r="AQ5" s="741"/>
      <c r="AR5" s="741"/>
      <c r="AS5" s="741"/>
      <c r="AT5" s="741"/>
      <c r="AU5" s="741"/>
      <c r="AV5" s="741"/>
      <c r="AW5" s="741"/>
      <c r="AX5" s="741"/>
      <c r="AY5" s="741"/>
      <c r="AZ5" s="741"/>
      <c r="BA5" s="741"/>
      <c r="BB5" s="741"/>
      <c r="BC5" s="741"/>
      <c r="BD5" s="741"/>
      <c r="BE5" s="741"/>
      <c r="BF5" s="742"/>
      <c r="BG5" s="641">
        <v>3946873</v>
      </c>
      <c r="BH5" s="644"/>
      <c r="BI5" s="644"/>
      <c r="BJ5" s="644"/>
      <c r="BK5" s="644"/>
      <c r="BL5" s="644"/>
      <c r="BM5" s="644"/>
      <c r="BN5" s="645"/>
      <c r="BO5" s="703">
        <v>100</v>
      </c>
      <c r="BP5" s="703"/>
      <c r="BQ5" s="703"/>
      <c r="BR5" s="703"/>
      <c r="BS5" s="704">
        <v>26986</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188189</v>
      </c>
      <c r="S6" s="644"/>
      <c r="T6" s="644"/>
      <c r="U6" s="644"/>
      <c r="V6" s="644"/>
      <c r="W6" s="644"/>
      <c r="X6" s="644"/>
      <c r="Y6" s="645"/>
      <c r="Z6" s="703">
        <v>0.5</v>
      </c>
      <c r="AA6" s="703"/>
      <c r="AB6" s="703"/>
      <c r="AC6" s="703"/>
      <c r="AD6" s="704">
        <v>188189</v>
      </c>
      <c r="AE6" s="704"/>
      <c r="AF6" s="704"/>
      <c r="AG6" s="704"/>
      <c r="AH6" s="704"/>
      <c r="AI6" s="704"/>
      <c r="AJ6" s="704"/>
      <c r="AK6" s="704"/>
      <c r="AL6" s="646">
        <v>1.1000000000000001</v>
      </c>
      <c r="AM6" s="647"/>
      <c r="AN6" s="647"/>
      <c r="AO6" s="705"/>
      <c r="AP6" s="638" t="s">
        <v>227</v>
      </c>
      <c r="AQ6" s="639"/>
      <c r="AR6" s="639"/>
      <c r="AS6" s="639"/>
      <c r="AT6" s="639"/>
      <c r="AU6" s="639"/>
      <c r="AV6" s="639"/>
      <c r="AW6" s="639"/>
      <c r="AX6" s="639"/>
      <c r="AY6" s="639"/>
      <c r="AZ6" s="639"/>
      <c r="BA6" s="639"/>
      <c r="BB6" s="639"/>
      <c r="BC6" s="639"/>
      <c r="BD6" s="639"/>
      <c r="BE6" s="639"/>
      <c r="BF6" s="640"/>
      <c r="BG6" s="641">
        <v>3946873</v>
      </c>
      <c r="BH6" s="644"/>
      <c r="BI6" s="644"/>
      <c r="BJ6" s="644"/>
      <c r="BK6" s="644"/>
      <c r="BL6" s="644"/>
      <c r="BM6" s="644"/>
      <c r="BN6" s="645"/>
      <c r="BO6" s="703">
        <v>100</v>
      </c>
      <c r="BP6" s="703"/>
      <c r="BQ6" s="703"/>
      <c r="BR6" s="703"/>
      <c r="BS6" s="704">
        <v>26986</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234548</v>
      </c>
      <c r="CS6" s="644"/>
      <c r="CT6" s="644"/>
      <c r="CU6" s="644"/>
      <c r="CV6" s="644"/>
      <c r="CW6" s="644"/>
      <c r="CX6" s="644"/>
      <c r="CY6" s="645"/>
      <c r="CZ6" s="754">
        <v>0.7</v>
      </c>
      <c r="DA6" s="723"/>
      <c r="DB6" s="723"/>
      <c r="DC6" s="757"/>
      <c r="DD6" s="649" t="s">
        <v>229</v>
      </c>
      <c r="DE6" s="644"/>
      <c r="DF6" s="644"/>
      <c r="DG6" s="644"/>
      <c r="DH6" s="644"/>
      <c r="DI6" s="644"/>
      <c r="DJ6" s="644"/>
      <c r="DK6" s="644"/>
      <c r="DL6" s="644"/>
      <c r="DM6" s="644"/>
      <c r="DN6" s="644"/>
      <c r="DO6" s="644"/>
      <c r="DP6" s="645"/>
      <c r="DQ6" s="649">
        <v>234548</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7299</v>
      </c>
      <c r="S7" s="644"/>
      <c r="T7" s="644"/>
      <c r="U7" s="644"/>
      <c r="V7" s="644"/>
      <c r="W7" s="644"/>
      <c r="X7" s="644"/>
      <c r="Y7" s="645"/>
      <c r="Z7" s="703">
        <v>0</v>
      </c>
      <c r="AA7" s="703"/>
      <c r="AB7" s="703"/>
      <c r="AC7" s="703"/>
      <c r="AD7" s="704">
        <v>7299</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1758760</v>
      </c>
      <c r="BH7" s="644"/>
      <c r="BI7" s="644"/>
      <c r="BJ7" s="644"/>
      <c r="BK7" s="644"/>
      <c r="BL7" s="644"/>
      <c r="BM7" s="644"/>
      <c r="BN7" s="645"/>
      <c r="BO7" s="703">
        <v>44.6</v>
      </c>
      <c r="BP7" s="703"/>
      <c r="BQ7" s="703"/>
      <c r="BR7" s="703"/>
      <c r="BS7" s="704">
        <v>26986</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5468458</v>
      </c>
      <c r="CS7" s="644"/>
      <c r="CT7" s="644"/>
      <c r="CU7" s="644"/>
      <c r="CV7" s="644"/>
      <c r="CW7" s="644"/>
      <c r="CX7" s="644"/>
      <c r="CY7" s="645"/>
      <c r="CZ7" s="703">
        <v>16.2</v>
      </c>
      <c r="DA7" s="703"/>
      <c r="DB7" s="703"/>
      <c r="DC7" s="703"/>
      <c r="DD7" s="649">
        <v>1378113</v>
      </c>
      <c r="DE7" s="644"/>
      <c r="DF7" s="644"/>
      <c r="DG7" s="644"/>
      <c r="DH7" s="644"/>
      <c r="DI7" s="644"/>
      <c r="DJ7" s="644"/>
      <c r="DK7" s="644"/>
      <c r="DL7" s="644"/>
      <c r="DM7" s="644"/>
      <c r="DN7" s="644"/>
      <c r="DO7" s="644"/>
      <c r="DP7" s="645"/>
      <c r="DQ7" s="649">
        <v>3354056</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8850</v>
      </c>
      <c r="S8" s="644"/>
      <c r="T8" s="644"/>
      <c r="U8" s="644"/>
      <c r="V8" s="644"/>
      <c r="W8" s="644"/>
      <c r="X8" s="644"/>
      <c r="Y8" s="645"/>
      <c r="Z8" s="703">
        <v>0</v>
      </c>
      <c r="AA8" s="703"/>
      <c r="AB8" s="703"/>
      <c r="AC8" s="703"/>
      <c r="AD8" s="704">
        <v>8850</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61031</v>
      </c>
      <c r="BH8" s="644"/>
      <c r="BI8" s="644"/>
      <c r="BJ8" s="644"/>
      <c r="BK8" s="644"/>
      <c r="BL8" s="644"/>
      <c r="BM8" s="644"/>
      <c r="BN8" s="645"/>
      <c r="BO8" s="703">
        <v>1.5</v>
      </c>
      <c r="BP8" s="703"/>
      <c r="BQ8" s="703"/>
      <c r="BR8" s="703"/>
      <c r="BS8" s="649" t="s">
        <v>121</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12806777</v>
      </c>
      <c r="CS8" s="644"/>
      <c r="CT8" s="644"/>
      <c r="CU8" s="644"/>
      <c r="CV8" s="644"/>
      <c r="CW8" s="644"/>
      <c r="CX8" s="644"/>
      <c r="CY8" s="645"/>
      <c r="CZ8" s="703">
        <v>38</v>
      </c>
      <c r="DA8" s="703"/>
      <c r="DB8" s="703"/>
      <c r="DC8" s="703"/>
      <c r="DD8" s="649">
        <v>19324</v>
      </c>
      <c r="DE8" s="644"/>
      <c r="DF8" s="644"/>
      <c r="DG8" s="644"/>
      <c r="DH8" s="644"/>
      <c r="DI8" s="644"/>
      <c r="DJ8" s="644"/>
      <c r="DK8" s="644"/>
      <c r="DL8" s="644"/>
      <c r="DM8" s="644"/>
      <c r="DN8" s="644"/>
      <c r="DO8" s="644"/>
      <c r="DP8" s="645"/>
      <c r="DQ8" s="649">
        <v>5436746</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8745</v>
      </c>
      <c r="S9" s="644"/>
      <c r="T9" s="644"/>
      <c r="U9" s="644"/>
      <c r="V9" s="644"/>
      <c r="W9" s="644"/>
      <c r="X9" s="644"/>
      <c r="Y9" s="645"/>
      <c r="Z9" s="703">
        <v>0</v>
      </c>
      <c r="AA9" s="703"/>
      <c r="AB9" s="703"/>
      <c r="AC9" s="703"/>
      <c r="AD9" s="704">
        <v>8745</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1441290</v>
      </c>
      <c r="BH9" s="644"/>
      <c r="BI9" s="644"/>
      <c r="BJ9" s="644"/>
      <c r="BK9" s="644"/>
      <c r="BL9" s="644"/>
      <c r="BM9" s="644"/>
      <c r="BN9" s="645"/>
      <c r="BO9" s="703">
        <v>36.5</v>
      </c>
      <c r="BP9" s="703"/>
      <c r="BQ9" s="703"/>
      <c r="BR9" s="703"/>
      <c r="BS9" s="649" t="s">
        <v>229</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1862402</v>
      </c>
      <c r="CS9" s="644"/>
      <c r="CT9" s="644"/>
      <c r="CU9" s="644"/>
      <c r="CV9" s="644"/>
      <c r="CW9" s="644"/>
      <c r="CX9" s="644"/>
      <c r="CY9" s="645"/>
      <c r="CZ9" s="703">
        <v>5.5</v>
      </c>
      <c r="DA9" s="703"/>
      <c r="DB9" s="703"/>
      <c r="DC9" s="703"/>
      <c r="DD9" s="649">
        <v>5871</v>
      </c>
      <c r="DE9" s="644"/>
      <c r="DF9" s="644"/>
      <c r="DG9" s="644"/>
      <c r="DH9" s="644"/>
      <c r="DI9" s="644"/>
      <c r="DJ9" s="644"/>
      <c r="DK9" s="644"/>
      <c r="DL9" s="644"/>
      <c r="DM9" s="644"/>
      <c r="DN9" s="644"/>
      <c r="DO9" s="644"/>
      <c r="DP9" s="645"/>
      <c r="DQ9" s="649">
        <v>1168767</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229</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229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119486</v>
      </c>
      <c r="BH10" s="644"/>
      <c r="BI10" s="644"/>
      <c r="BJ10" s="644"/>
      <c r="BK10" s="644"/>
      <c r="BL10" s="644"/>
      <c r="BM10" s="644"/>
      <c r="BN10" s="645"/>
      <c r="BO10" s="703">
        <v>3</v>
      </c>
      <c r="BP10" s="703"/>
      <c r="BQ10" s="703"/>
      <c r="BR10" s="703"/>
      <c r="BS10" s="649" t="s">
        <v>121</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20429</v>
      </c>
      <c r="CS10" s="644"/>
      <c r="CT10" s="644"/>
      <c r="CU10" s="644"/>
      <c r="CV10" s="644"/>
      <c r="CW10" s="644"/>
      <c r="CX10" s="644"/>
      <c r="CY10" s="645"/>
      <c r="CZ10" s="703">
        <v>0.1</v>
      </c>
      <c r="DA10" s="703"/>
      <c r="DB10" s="703"/>
      <c r="DC10" s="703"/>
      <c r="DD10" s="649" t="s">
        <v>229</v>
      </c>
      <c r="DE10" s="644"/>
      <c r="DF10" s="644"/>
      <c r="DG10" s="644"/>
      <c r="DH10" s="644"/>
      <c r="DI10" s="644"/>
      <c r="DJ10" s="644"/>
      <c r="DK10" s="644"/>
      <c r="DL10" s="644"/>
      <c r="DM10" s="644"/>
      <c r="DN10" s="644"/>
      <c r="DO10" s="644"/>
      <c r="DP10" s="645"/>
      <c r="DQ10" s="649">
        <v>15565</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229</v>
      </c>
      <c r="S11" s="644"/>
      <c r="T11" s="644"/>
      <c r="U11" s="644"/>
      <c r="V11" s="644"/>
      <c r="W11" s="644"/>
      <c r="X11" s="644"/>
      <c r="Y11" s="645"/>
      <c r="Z11" s="703" t="s">
        <v>121</v>
      </c>
      <c r="AA11" s="703"/>
      <c r="AB11" s="703"/>
      <c r="AC11" s="703"/>
      <c r="AD11" s="704" t="s">
        <v>229</v>
      </c>
      <c r="AE11" s="704"/>
      <c r="AF11" s="704"/>
      <c r="AG11" s="704"/>
      <c r="AH11" s="704"/>
      <c r="AI11" s="704"/>
      <c r="AJ11" s="704"/>
      <c r="AK11" s="704"/>
      <c r="AL11" s="646" t="s">
        <v>121</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136953</v>
      </c>
      <c r="BH11" s="644"/>
      <c r="BI11" s="644"/>
      <c r="BJ11" s="644"/>
      <c r="BK11" s="644"/>
      <c r="BL11" s="644"/>
      <c r="BM11" s="644"/>
      <c r="BN11" s="645"/>
      <c r="BO11" s="703">
        <v>3.5</v>
      </c>
      <c r="BP11" s="703"/>
      <c r="BQ11" s="703"/>
      <c r="BR11" s="703"/>
      <c r="BS11" s="649">
        <v>26986</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993605</v>
      </c>
      <c r="CS11" s="644"/>
      <c r="CT11" s="644"/>
      <c r="CU11" s="644"/>
      <c r="CV11" s="644"/>
      <c r="CW11" s="644"/>
      <c r="CX11" s="644"/>
      <c r="CY11" s="645"/>
      <c r="CZ11" s="703">
        <v>2.9</v>
      </c>
      <c r="DA11" s="703"/>
      <c r="DB11" s="703"/>
      <c r="DC11" s="703"/>
      <c r="DD11" s="649">
        <v>188983</v>
      </c>
      <c r="DE11" s="644"/>
      <c r="DF11" s="644"/>
      <c r="DG11" s="644"/>
      <c r="DH11" s="644"/>
      <c r="DI11" s="644"/>
      <c r="DJ11" s="644"/>
      <c r="DK11" s="644"/>
      <c r="DL11" s="644"/>
      <c r="DM11" s="644"/>
      <c r="DN11" s="644"/>
      <c r="DO11" s="644"/>
      <c r="DP11" s="645"/>
      <c r="DQ11" s="649">
        <v>631833</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784942</v>
      </c>
      <c r="S12" s="644"/>
      <c r="T12" s="644"/>
      <c r="U12" s="644"/>
      <c r="V12" s="644"/>
      <c r="W12" s="644"/>
      <c r="X12" s="644"/>
      <c r="Y12" s="645"/>
      <c r="Z12" s="703">
        <v>2.2999999999999998</v>
      </c>
      <c r="AA12" s="703"/>
      <c r="AB12" s="703"/>
      <c r="AC12" s="703"/>
      <c r="AD12" s="704">
        <v>784942</v>
      </c>
      <c r="AE12" s="704"/>
      <c r="AF12" s="704"/>
      <c r="AG12" s="704"/>
      <c r="AH12" s="704"/>
      <c r="AI12" s="704"/>
      <c r="AJ12" s="704"/>
      <c r="AK12" s="704"/>
      <c r="AL12" s="646">
        <v>4.8</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1668821</v>
      </c>
      <c r="BH12" s="644"/>
      <c r="BI12" s="644"/>
      <c r="BJ12" s="644"/>
      <c r="BK12" s="644"/>
      <c r="BL12" s="644"/>
      <c r="BM12" s="644"/>
      <c r="BN12" s="645"/>
      <c r="BO12" s="703">
        <v>42.3</v>
      </c>
      <c r="BP12" s="703"/>
      <c r="BQ12" s="703"/>
      <c r="BR12" s="703"/>
      <c r="BS12" s="649" t="s">
        <v>229</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1407543</v>
      </c>
      <c r="CS12" s="644"/>
      <c r="CT12" s="644"/>
      <c r="CU12" s="644"/>
      <c r="CV12" s="644"/>
      <c r="CW12" s="644"/>
      <c r="CX12" s="644"/>
      <c r="CY12" s="645"/>
      <c r="CZ12" s="703">
        <v>4.2</v>
      </c>
      <c r="DA12" s="703"/>
      <c r="DB12" s="703"/>
      <c r="DC12" s="703"/>
      <c r="DD12" s="649">
        <v>488808</v>
      </c>
      <c r="DE12" s="644"/>
      <c r="DF12" s="644"/>
      <c r="DG12" s="644"/>
      <c r="DH12" s="644"/>
      <c r="DI12" s="644"/>
      <c r="DJ12" s="644"/>
      <c r="DK12" s="644"/>
      <c r="DL12" s="644"/>
      <c r="DM12" s="644"/>
      <c r="DN12" s="644"/>
      <c r="DO12" s="644"/>
      <c r="DP12" s="645"/>
      <c r="DQ12" s="649">
        <v>468752</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8103</v>
      </c>
      <c r="S13" s="644"/>
      <c r="T13" s="644"/>
      <c r="U13" s="644"/>
      <c r="V13" s="644"/>
      <c r="W13" s="644"/>
      <c r="X13" s="644"/>
      <c r="Y13" s="645"/>
      <c r="Z13" s="703">
        <v>0</v>
      </c>
      <c r="AA13" s="703"/>
      <c r="AB13" s="703"/>
      <c r="AC13" s="703"/>
      <c r="AD13" s="704">
        <v>8103</v>
      </c>
      <c r="AE13" s="704"/>
      <c r="AF13" s="704"/>
      <c r="AG13" s="704"/>
      <c r="AH13" s="704"/>
      <c r="AI13" s="704"/>
      <c r="AJ13" s="704"/>
      <c r="AK13" s="704"/>
      <c r="AL13" s="646">
        <v>0</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1594091</v>
      </c>
      <c r="BH13" s="644"/>
      <c r="BI13" s="644"/>
      <c r="BJ13" s="644"/>
      <c r="BK13" s="644"/>
      <c r="BL13" s="644"/>
      <c r="BM13" s="644"/>
      <c r="BN13" s="645"/>
      <c r="BO13" s="703">
        <v>40.4</v>
      </c>
      <c r="BP13" s="703"/>
      <c r="BQ13" s="703"/>
      <c r="BR13" s="703"/>
      <c r="BS13" s="649" t="s">
        <v>229</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2711449</v>
      </c>
      <c r="CS13" s="644"/>
      <c r="CT13" s="644"/>
      <c r="CU13" s="644"/>
      <c r="CV13" s="644"/>
      <c r="CW13" s="644"/>
      <c r="CX13" s="644"/>
      <c r="CY13" s="645"/>
      <c r="CZ13" s="703">
        <v>8</v>
      </c>
      <c r="DA13" s="703"/>
      <c r="DB13" s="703"/>
      <c r="DC13" s="703"/>
      <c r="DD13" s="649">
        <v>1519064</v>
      </c>
      <c r="DE13" s="644"/>
      <c r="DF13" s="644"/>
      <c r="DG13" s="644"/>
      <c r="DH13" s="644"/>
      <c r="DI13" s="644"/>
      <c r="DJ13" s="644"/>
      <c r="DK13" s="644"/>
      <c r="DL13" s="644"/>
      <c r="DM13" s="644"/>
      <c r="DN13" s="644"/>
      <c r="DO13" s="644"/>
      <c r="DP13" s="645"/>
      <c r="DQ13" s="649">
        <v>952670</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229</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229</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152704</v>
      </c>
      <c r="BH14" s="644"/>
      <c r="BI14" s="644"/>
      <c r="BJ14" s="644"/>
      <c r="BK14" s="644"/>
      <c r="BL14" s="644"/>
      <c r="BM14" s="644"/>
      <c r="BN14" s="645"/>
      <c r="BO14" s="703">
        <v>3.9</v>
      </c>
      <c r="BP14" s="703"/>
      <c r="BQ14" s="703"/>
      <c r="BR14" s="703"/>
      <c r="BS14" s="649" t="s">
        <v>121</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940438</v>
      </c>
      <c r="CS14" s="644"/>
      <c r="CT14" s="644"/>
      <c r="CU14" s="644"/>
      <c r="CV14" s="644"/>
      <c r="CW14" s="644"/>
      <c r="CX14" s="644"/>
      <c r="CY14" s="645"/>
      <c r="CZ14" s="703">
        <v>2.8</v>
      </c>
      <c r="DA14" s="703"/>
      <c r="DB14" s="703"/>
      <c r="DC14" s="703"/>
      <c r="DD14" s="649">
        <v>254119</v>
      </c>
      <c r="DE14" s="644"/>
      <c r="DF14" s="644"/>
      <c r="DG14" s="644"/>
      <c r="DH14" s="644"/>
      <c r="DI14" s="644"/>
      <c r="DJ14" s="644"/>
      <c r="DK14" s="644"/>
      <c r="DL14" s="644"/>
      <c r="DM14" s="644"/>
      <c r="DN14" s="644"/>
      <c r="DO14" s="644"/>
      <c r="DP14" s="645"/>
      <c r="DQ14" s="649">
        <v>681250</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30573</v>
      </c>
      <c r="S15" s="644"/>
      <c r="T15" s="644"/>
      <c r="U15" s="644"/>
      <c r="V15" s="644"/>
      <c r="W15" s="644"/>
      <c r="X15" s="644"/>
      <c r="Y15" s="645"/>
      <c r="Z15" s="703">
        <v>0.1</v>
      </c>
      <c r="AA15" s="703"/>
      <c r="AB15" s="703"/>
      <c r="AC15" s="703"/>
      <c r="AD15" s="704">
        <v>30573</v>
      </c>
      <c r="AE15" s="704"/>
      <c r="AF15" s="704"/>
      <c r="AG15" s="704"/>
      <c r="AH15" s="704"/>
      <c r="AI15" s="704"/>
      <c r="AJ15" s="704"/>
      <c r="AK15" s="704"/>
      <c r="AL15" s="646">
        <v>0.2</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366588</v>
      </c>
      <c r="BH15" s="644"/>
      <c r="BI15" s="644"/>
      <c r="BJ15" s="644"/>
      <c r="BK15" s="644"/>
      <c r="BL15" s="644"/>
      <c r="BM15" s="644"/>
      <c r="BN15" s="645"/>
      <c r="BO15" s="703">
        <v>9.3000000000000007</v>
      </c>
      <c r="BP15" s="703"/>
      <c r="BQ15" s="703"/>
      <c r="BR15" s="703"/>
      <c r="BS15" s="649" t="s">
        <v>229</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2836662</v>
      </c>
      <c r="CS15" s="644"/>
      <c r="CT15" s="644"/>
      <c r="CU15" s="644"/>
      <c r="CV15" s="644"/>
      <c r="CW15" s="644"/>
      <c r="CX15" s="644"/>
      <c r="CY15" s="645"/>
      <c r="CZ15" s="703">
        <v>8.4</v>
      </c>
      <c r="DA15" s="703"/>
      <c r="DB15" s="703"/>
      <c r="DC15" s="703"/>
      <c r="DD15" s="649">
        <v>1011553</v>
      </c>
      <c r="DE15" s="644"/>
      <c r="DF15" s="644"/>
      <c r="DG15" s="644"/>
      <c r="DH15" s="644"/>
      <c r="DI15" s="644"/>
      <c r="DJ15" s="644"/>
      <c r="DK15" s="644"/>
      <c r="DL15" s="644"/>
      <c r="DM15" s="644"/>
      <c r="DN15" s="644"/>
      <c r="DO15" s="644"/>
      <c r="DP15" s="645"/>
      <c r="DQ15" s="649">
        <v>1616194</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229</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229</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470785</v>
      </c>
      <c r="CS16" s="644"/>
      <c r="CT16" s="644"/>
      <c r="CU16" s="644"/>
      <c r="CV16" s="644"/>
      <c r="CW16" s="644"/>
      <c r="CX16" s="644"/>
      <c r="CY16" s="645"/>
      <c r="CZ16" s="703">
        <v>1.4</v>
      </c>
      <c r="DA16" s="703"/>
      <c r="DB16" s="703"/>
      <c r="DC16" s="703"/>
      <c r="DD16" s="649" t="s">
        <v>229</v>
      </c>
      <c r="DE16" s="644"/>
      <c r="DF16" s="644"/>
      <c r="DG16" s="644"/>
      <c r="DH16" s="644"/>
      <c r="DI16" s="644"/>
      <c r="DJ16" s="644"/>
      <c r="DK16" s="644"/>
      <c r="DL16" s="644"/>
      <c r="DM16" s="644"/>
      <c r="DN16" s="644"/>
      <c r="DO16" s="644"/>
      <c r="DP16" s="645"/>
      <c r="DQ16" s="649">
        <v>372712</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10523</v>
      </c>
      <c r="S17" s="644"/>
      <c r="T17" s="644"/>
      <c r="U17" s="644"/>
      <c r="V17" s="644"/>
      <c r="W17" s="644"/>
      <c r="X17" s="644"/>
      <c r="Y17" s="645"/>
      <c r="Z17" s="703">
        <v>0</v>
      </c>
      <c r="AA17" s="703"/>
      <c r="AB17" s="703"/>
      <c r="AC17" s="703"/>
      <c r="AD17" s="704">
        <v>10523</v>
      </c>
      <c r="AE17" s="704"/>
      <c r="AF17" s="704"/>
      <c r="AG17" s="704"/>
      <c r="AH17" s="704"/>
      <c r="AI17" s="704"/>
      <c r="AJ17" s="704"/>
      <c r="AK17" s="704"/>
      <c r="AL17" s="646">
        <v>0.1</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229</v>
      </c>
      <c r="BP17" s="703"/>
      <c r="BQ17" s="703"/>
      <c r="BR17" s="703"/>
      <c r="BS17" s="649" t="s">
        <v>121</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3992976</v>
      </c>
      <c r="CS17" s="644"/>
      <c r="CT17" s="644"/>
      <c r="CU17" s="644"/>
      <c r="CV17" s="644"/>
      <c r="CW17" s="644"/>
      <c r="CX17" s="644"/>
      <c r="CY17" s="645"/>
      <c r="CZ17" s="703">
        <v>11.8</v>
      </c>
      <c r="DA17" s="703"/>
      <c r="DB17" s="703"/>
      <c r="DC17" s="703"/>
      <c r="DD17" s="649" t="s">
        <v>229</v>
      </c>
      <c r="DE17" s="644"/>
      <c r="DF17" s="644"/>
      <c r="DG17" s="644"/>
      <c r="DH17" s="644"/>
      <c r="DI17" s="644"/>
      <c r="DJ17" s="644"/>
      <c r="DK17" s="644"/>
      <c r="DL17" s="644"/>
      <c r="DM17" s="644"/>
      <c r="DN17" s="644"/>
      <c r="DO17" s="644"/>
      <c r="DP17" s="645"/>
      <c r="DQ17" s="649">
        <v>3752560</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12224902</v>
      </c>
      <c r="S18" s="644"/>
      <c r="T18" s="644"/>
      <c r="U18" s="644"/>
      <c r="V18" s="644"/>
      <c r="W18" s="644"/>
      <c r="X18" s="644"/>
      <c r="Y18" s="645"/>
      <c r="Z18" s="703">
        <v>35.200000000000003</v>
      </c>
      <c r="AA18" s="703"/>
      <c r="AB18" s="703"/>
      <c r="AC18" s="703"/>
      <c r="AD18" s="704">
        <v>11195095</v>
      </c>
      <c r="AE18" s="704"/>
      <c r="AF18" s="704"/>
      <c r="AG18" s="704"/>
      <c r="AH18" s="704"/>
      <c r="AI18" s="704"/>
      <c r="AJ18" s="704"/>
      <c r="AK18" s="704"/>
      <c r="AL18" s="646">
        <v>68.2</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229</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229</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11195095</v>
      </c>
      <c r="S19" s="644"/>
      <c r="T19" s="644"/>
      <c r="U19" s="644"/>
      <c r="V19" s="644"/>
      <c r="W19" s="644"/>
      <c r="X19" s="644"/>
      <c r="Y19" s="645"/>
      <c r="Z19" s="703">
        <v>32.200000000000003</v>
      </c>
      <c r="AA19" s="703"/>
      <c r="AB19" s="703"/>
      <c r="AC19" s="703"/>
      <c r="AD19" s="704">
        <v>11195095</v>
      </c>
      <c r="AE19" s="704"/>
      <c r="AF19" s="704"/>
      <c r="AG19" s="704"/>
      <c r="AH19" s="704"/>
      <c r="AI19" s="704"/>
      <c r="AJ19" s="704"/>
      <c r="AK19" s="704"/>
      <c r="AL19" s="646">
        <v>68.2</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229</v>
      </c>
      <c r="BH19" s="644"/>
      <c r="BI19" s="644"/>
      <c r="BJ19" s="644"/>
      <c r="BK19" s="644"/>
      <c r="BL19" s="644"/>
      <c r="BM19" s="644"/>
      <c r="BN19" s="645"/>
      <c r="BO19" s="703" t="s">
        <v>121</v>
      </c>
      <c r="BP19" s="703"/>
      <c r="BQ19" s="703"/>
      <c r="BR19" s="703"/>
      <c r="BS19" s="649" t="s">
        <v>229</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229</v>
      </c>
      <c r="CS19" s="644"/>
      <c r="CT19" s="644"/>
      <c r="CU19" s="644"/>
      <c r="CV19" s="644"/>
      <c r="CW19" s="644"/>
      <c r="CX19" s="644"/>
      <c r="CY19" s="645"/>
      <c r="CZ19" s="703" t="s">
        <v>229</v>
      </c>
      <c r="DA19" s="703"/>
      <c r="DB19" s="703"/>
      <c r="DC19" s="703"/>
      <c r="DD19" s="649" t="s">
        <v>229</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1029807</v>
      </c>
      <c r="S20" s="644"/>
      <c r="T20" s="644"/>
      <c r="U20" s="644"/>
      <c r="V20" s="644"/>
      <c r="W20" s="644"/>
      <c r="X20" s="644"/>
      <c r="Y20" s="645"/>
      <c r="Z20" s="703">
        <v>3</v>
      </c>
      <c r="AA20" s="703"/>
      <c r="AB20" s="703"/>
      <c r="AC20" s="703"/>
      <c r="AD20" s="704" t="s">
        <v>121</v>
      </c>
      <c r="AE20" s="704"/>
      <c r="AF20" s="704"/>
      <c r="AG20" s="704"/>
      <c r="AH20" s="704"/>
      <c r="AI20" s="704"/>
      <c r="AJ20" s="704"/>
      <c r="AK20" s="704"/>
      <c r="AL20" s="646" t="s">
        <v>121</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229</v>
      </c>
      <c r="BH20" s="644"/>
      <c r="BI20" s="644"/>
      <c r="BJ20" s="644"/>
      <c r="BK20" s="644"/>
      <c r="BL20" s="644"/>
      <c r="BM20" s="644"/>
      <c r="BN20" s="645"/>
      <c r="BO20" s="703" t="s">
        <v>121</v>
      </c>
      <c r="BP20" s="703"/>
      <c r="BQ20" s="703"/>
      <c r="BR20" s="703"/>
      <c r="BS20" s="649" t="s">
        <v>121</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33746072</v>
      </c>
      <c r="CS20" s="644"/>
      <c r="CT20" s="644"/>
      <c r="CU20" s="644"/>
      <c r="CV20" s="644"/>
      <c r="CW20" s="644"/>
      <c r="CX20" s="644"/>
      <c r="CY20" s="645"/>
      <c r="CZ20" s="703">
        <v>100</v>
      </c>
      <c r="DA20" s="703"/>
      <c r="DB20" s="703"/>
      <c r="DC20" s="703"/>
      <c r="DD20" s="649">
        <v>4865835</v>
      </c>
      <c r="DE20" s="644"/>
      <c r="DF20" s="644"/>
      <c r="DG20" s="644"/>
      <c r="DH20" s="644"/>
      <c r="DI20" s="644"/>
      <c r="DJ20" s="644"/>
      <c r="DK20" s="644"/>
      <c r="DL20" s="644"/>
      <c r="DM20" s="644"/>
      <c r="DN20" s="644"/>
      <c r="DO20" s="644"/>
      <c r="DP20" s="645"/>
      <c r="DQ20" s="649">
        <v>18685653</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229</v>
      </c>
      <c r="S21" s="644"/>
      <c r="T21" s="644"/>
      <c r="U21" s="644"/>
      <c r="V21" s="644"/>
      <c r="W21" s="644"/>
      <c r="X21" s="644"/>
      <c r="Y21" s="645"/>
      <c r="Z21" s="703" t="s">
        <v>229</v>
      </c>
      <c r="AA21" s="703"/>
      <c r="AB21" s="703"/>
      <c r="AC21" s="703"/>
      <c r="AD21" s="704" t="s">
        <v>229</v>
      </c>
      <c r="AE21" s="704"/>
      <c r="AF21" s="704"/>
      <c r="AG21" s="704"/>
      <c r="AH21" s="704"/>
      <c r="AI21" s="704"/>
      <c r="AJ21" s="704"/>
      <c r="AK21" s="704"/>
      <c r="AL21" s="646" t="s">
        <v>229</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229</v>
      </c>
      <c r="BH21" s="644"/>
      <c r="BI21" s="644"/>
      <c r="BJ21" s="644"/>
      <c r="BK21" s="644"/>
      <c r="BL21" s="644"/>
      <c r="BM21" s="644"/>
      <c r="BN21" s="645"/>
      <c r="BO21" s="703" t="s">
        <v>121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17218999</v>
      </c>
      <c r="S22" s="644"/>
      <c r="T22" s="644"/>
      <c r="U22" s="644"/>
      <c r="V22" s="644"/>
      <c r="W22" s="644"/>
      <c r="X22" s="644"/>
      <c r="Y22" s="645"/>
      <c r="Z22" s="703">
        <v>49.6</v>
      </c>
      <c r="AA22" s="703"/>
      <c r="AB22" s="703"/>
      <c r="AC22" s="703"/>
      <c r="AD22" s="704">
        <v>16189192</v>
      </c>
      <c r="AE22" s="704"/>
      <c r="AF22" s="704"/>
      <c r="AG22" s="704"/>
      <c r="AH22" s="704"/>
      <c r="AI22" s="704"/>
      <c r="AJ22" s="704"/>
      <c r="AK22" s="704"/>
      <c r="AL22" s="646">
        <v>98.7</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229</v>
      </c>
      <c r="BH22" s="644"/>
      <c r="BI22" s="644"/>
      <c r="BJ22" s="644"/>
      <c r="BK22" s="644"/>
      <c r="BL22" s="644"/>
      <c r="BM22" s="644"/>
      <c r="BN22" s="645"/>
      <c r="BO22" s="703" t="s">
        <v>229</v>
      </c>
      <c r="BP22" s="703"/>
      <c r="BQ22" s="703"/>
      <c r="BR22" s="703"/>
      <c r="BS22" s="649" t="s">
        <v>229</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5212</v>
      </c>
      <c r="S23" s="644"/>
      <c r="T23" s="644"/>
      <c r="U23" s="644"/>
      <c r="V23" s="644"/>
      <c r="W23" s="644"/>
      <c r="X23" s="644"/>
      <c r="Y23" s="645"/>
      <c r="Z23" s="703">
        <v>0</v>
      </c>
      <c r="AA23" s="703"/>
      <c r="AB23" s="703"/>
      <c r="AC23" s="703"/>
      <c r="AD23" s="704">
        <v>5212</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229</v>
      </c>
      <c r="BH23" s="644"/>
      <c r="BI23" s="644"/>
      <c r="BJ23" s="644"/>
      <c r="BK23" s="644"/>
      <c r="BL23" s="644"/>
      <c r="BM23" s="644"/>
      <c r="BN23" s="645"/>
      <c r="BO23" s="703" t="s">
        <v>121</v>
      </c>
      <c r="BP23" s="703"/>
      <c r="BQ23" s="703"/>
      <c r="BR23" s="703"/>
      <c r="BS23" s="649" t="s">
        <v>229</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206532</v>
      </c>
      <c r="S24" s="644"/>
      <c r="T24" s="644"/>
      <c r="U24" s="644"/>
      <c r="V24" s="644"/>
      <c r="W24" s="644"/>
      <c r="X24" s="644"/>
      <c r="Y24" s="645"/>
      <c r="Z24" s="703">
        <v>0.6</v>
      </c>
      <c r="AA24" s="703"/>
      <c r="AB24" s="703"/>
      <c r="AC24" s="703"/>
      <c r="AD24" s="704" t="s">
        <v>229</v>
      </c>
      <c r="AE24" s="704"/>
      <c r="AF24" s="704"/>
      <c r="AG24" s="704"/>
      <c r="AH24" s="704"/>
      <c r="AI24" s="704"/>
      <c r="AJ24" s="704"/>
      <c r="AK24" s="704"/>
      <c r="AL24" s="646" t="s">
        <v>229</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229</v>
      </c>
      <c r="BH24" s="644"/>
      <c r="BI24" s="644"/>
      <c r="BJ24" s="644"/>
      <c r="BK24" s="644"/>
      <c r="BL24" s="644"/>
      <c r="BM24" s="644"/>
      <c r="BN24" s="645"/>
      <c r="BO24" s="703" t="s">
        <v>229</v>
      </c>
      <c r="BP24" s="703"/>
      <c r="BQ24" s="703"/>
      <c r="BR24" s="703"/>
      <c r="BS24" s="649" t="s">
        <v>229</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17882731</v>
      </c>
      <c r="CS24" s="707"/>
      <c r="CT24" s="707"/>
      <c r="CU24" s="707"/>
      <c r="CV24" s="707"/>
      <c r="CW24" s="707"/>
      <c r="CX24" s="707"/>
      <c r="CY24" s="753"/>
      <c r="CZ24" s="754">
        <v>53</v>
      </c>
      <c r="DA24" s="723"/>
      <c r="DB24" s="723"/>
      <c r="DC24" s="757"/>
      <c r="DD24" s="752">
        <v>10516083</v>
      </c>
      <c r="DE24" s="707"/>
      <c r="DF24" s="707"/>
      <c r="DG24" s="707"/>
      <c r="DH24" s="707"/>
      <c r="DI24" s="707"/>
      <c r="DJ24" s="707"/>
      <c r="DK24" s="753"/>
      <c r="DL24" s="752">
        <v>10416394</v>
      </c>
      <c r="DM24" s="707"/>
      <c r="DN24" s="707"/>
      <c r="DO24" s="707"/>
      <c r="DP24" s="707"/>
      <c r="DQ24" s="707"/>
      <c r="DR24" s="707"/>
      <c r="DS24" s="707"/>
      <c r="DT24" s="707"/>
      <c r="DU24" s="707"/>
      <c r="DV24" s="753"/>
      <c r="DW24" s="754">
        <v>60.8</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512663</v>
      </c>
      <c r="S25" s="644"/>
      <c r="T25" s="644"/>
      <c r="U25" s="644"/>
      <c r="V25" s="644"/>
      <c r="W25" s="644"/>
      <c r="X25" s="644"/>
      <c r="Y25" s="645"/>
      <c r="Z25" s="703">
        <v>1.5</v>
      </c>
      <c r="AA25" s="703"/>
      <c r="AB25" s="703"/>
      <c r="AC25" s="703"/>
      <c r="AD25" s="704">
        <v>32510</v>
      </c>
      <c r="AE25" s="704"/>
      <c r="AF25" s="704"/>
      <c r="AG25" s="704"/>
      <c r="AH25" s="704"/>
      <c r="AI25" s="704"/>
      <c r="AJ25" s="704"/>
      <c r="AK25" s="704"/>
      <c r="AL25" s="646">
        <v>0.2</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229</v>
      </c>
      <c r="BP25" s="703"/>
      <c r="BQ25" s="703"/>
      <c r="BR25" s="703"/>
      <c r="BS25" s="649" t="s">
        <v>229</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4452153</v>
      </c>
      <c r="CS25" s="642"/>
      <c r="CT25" s="642"/>
      <c r="CU25" s="642"/>
      <c r="CV25" s="642"/>
      <c r="CW25" s="642"/>
      <c r="CX25" s="642"/>
      <c r="CY25" s="643"/>
      <c r="CZ25" s="646">
        <v>13.2</v>
      </c>
      <c r="DA25" s="675"/>
      <c r="DB25" s="675"/>
      <c r="DC25" s="676"/>
      <c r="DD25" s="649">
        <v>4091555</v>
      </c>
      <c r="DE25" s="642"/>
      <c r="DF25" s="642"/>
      <c r="DG25" s="642"/>
      <c r="DH25" s="642"/>
      <c r="DI25" s="642"/>
      <c r="DJ25" s="642"/>
      <c r="DK25" s="643"/>
      <c r="DL25" s="649">
        <v>3993160</v>
      </c>
      <c r="DM25" s="642"/>
      <c r="DN25" s="642"/>
      <c r="DO25" s="642"/>
      <c r="DP25" s="642"/>
      <c r="DQ25" s="642"/>
      <c r="DR25" s="642"/>
      <c r="DS25" s="642"/>
      <c r="DT25" s="642"/>
      <c r="DU25" s="642"/>
      <c r="DV25" s="643"/>
      <c r="DW25" s="646">
        <v>23.3</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41140</v>
      </c>
      <c r="S26" s="644"/>
      <c r="T26" s="644"/>
      <c r="U26" s="644"/>
      <c r="V26" s="644"/>
      <c r="W26" s="644"/>
      <c r="X26" s="644"/>
      <c r="Y26" s="645"/>
      <c r="Z26" s="703">
        <v>0.1</v>
      </c>
      <c r="AA26" s="703"/>
      <c r="AB26" s="703"/>
      <c r="AC26" s="703"/>
      <c r="AD26" s="704" t="s">
        <v>121</v>
      </c>
      <c r="AE26" s="704"/>
      <c r="AF26" s="704"/>
      <c r="AG26" s="704"/>
      <c r="AH26" s="704"/>
      <c r="AI26" s="704"/>
      <c r="AJ26" s="704"/>
      <c r="AK26" s="704"/>
      <c r="AL26" s="646" t="s">
        <v>229</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229</v>
      </c>
      <c r="BP26" s="703"/>
      <c r="BQ26" s="703"/>
      <c r="BR26" s="703"/>
      <c r="BS26" s="649" t="s">
        <v>229</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2924240</v>
      </c>
      <c r="CS26" s="644"/>
      <c r="CT26" s="644"/>
      <c r="CU26" s="644"/>
      <c r="CV26" s="644"/>
      <c r="CW26" s="644"/>
      <c r="CX26" s="644"/>
      <c r="CY26" s="645"/>
      <c r="CZ26" s="646">
        <v>8.6999999999999993</v>
      </c>
      <c r="DA26" s="675"/>
      <c r="DB26" s="675"/>
      <c r="DC26" s="676"/>
      <c r="DD26" s="649">
        <v>2661918</v>
      </c>
      <c r="DE26" s="644"/>
      <c r="DF26" s="644"/>
      <c r="DG26" s="644"/>
      <c r="DH26" s="644"/>
      <c r="DI26" s="644"/>
      <c r="DJ26" s="644"/>
      <c r="DK26" s="645"/>
      <c r="DL26" s="649" t="s">
        <v>121</v>
      </c>
      <c r="DM26" s="644"/>
      <c r="DN26" s="644"/>
      <c r="DO26" s="644"/>
      <c r="DP26" s="644"/>
      <c r="DQ26" s="644"/>
      <c r="DR26" s="644"/>
      <c r="DS26" s="644"/>
      <c r="DT26" s="644"/>
      <c r="DU26" s="644"/>
      <c r="DV26" s="645"/>
      <c r="DW26" s="646" t="s">
        <v>229</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6766087</v>
      </c>
      <c r="S27" s="644"/>
      <c r="T27" s="644"/>
      <c r="U27" s="644"/>
      <c r="V27" s="644"/>
      <c r="W27" s="644"/>
      <c r="X27" s="644"/>
      <c r="Y27" s="645"/>
      <c r="Z27" s="703">
        <v>19.5</v>
      </c>
      <c r="AA27" s="703"/>
      <c r="AB27" s="703"/>
      <c r="AC27" s="703"/>
      <c r="AD27" s="704" t="s">
        <v>229</v>
      </c>
      <c r="AE27" s="704"/>
      <c r="AF27" s="704"/>
      <c r="AG27" s="704"/>
      <c r="AH27" s="704"/>
      <c r="AI27" s="704"/>
      <c r="AJ27" s="704"/>
      <c r="AK27" s="704"/>
      <c r="AL27" s="646" t="s">
        <v>121</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3946873</v>
      </c>
      <c r="BH27" s="644"/>
      <c r="BI27" s="644"/>
      <c r="BJ27" s="644"/>
      <c r="BK27" s="644"/>
      <c r="BL27" s="644"/>
      <c r="BM27" s="644"/>
      <c r="BN27" s="645"/>
      <c r="BO27" s="703">
        <v>100</v>
      </c>
      <c r="BP27" s="703"/>
      <c r="BQ27" s="703"/>
      <c r="BR27" s="703"/>
      <c r="BS27" s="649">
        <v>26986</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9437602</v>
      </c>
      <c r="CS27" s="642"/>
      <c r="CT27" s="642"/>
      <c r="CU27" s="642"/>
      <c r="CV27" s="642"/>
      <c r="CW27" s="642"/>
      <c r="CX27" s="642"/>
      <c r="CY27" s="643"/>
      <c r="CZ27" s="646">
        <v>28</v>
      </c>
      <c r="DA27" s="675"/>
      <c r="DB27" s="675"/>
      <c r="DC27" s="676"/>
      <c r="DD27" s="649">
        <v>2671968</v>
      </c>
      <c r="DE27" s="642"/>
      <c r="DF27" s="642"/>
      <c r="DG27" s="642"/>
      <c r="DH27" s="642"/>
      <c r="DI27" s="642"/>
      <c r="DJ27" s="642"/>
      <c r="DK27" s="643"/>
      <c r="DL27" s="649">
        <v>2670674</v>
      </c>
      <c r="DM27" s="642"/>
      <c r="DN27" s="642"/>
      <c r="DO27" s="642"/>
      <c r="DP27" s="642"/>
      <c r="DQ27" s="642"/>
      <c r="DR27" s="642"/>
      <c r="DS27" s="642"/>
      <c r="DT27" s="642"/>
      <c r="DU27" s="642"/>
      <c r="DV27" s="643"/>
      <c r="DW27" s="646">
        <v>15.6</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229</v>
      </c>
      <c r="S28" s="644"/>
      <c r="T28" s="644"/>
      <c r="U28" s="644"/>
      <c r="V28" s="644"/>
      <c r="W28" s="644"/>
      <c r="X28" s="644"/>
      <c r="Y28" s="645"/>
      <c r="Z28" s="703" t="s">
        <v>229</v>
      </c>
      <c r="AA28" s="703"/>
      <c r="AB28" s="703"/>
      <c r="AC28" s="703"/>
      <c r="AD28" s="704" t="s">
        <v>229</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3992976</v>
      </c>
      <c r="CS28" s="644"/>
      <c r="CT28" s="644"/>
      <c r="CU28" s="644"/>
      <c r="CV28" s="644"/>
      <c r="CW28" s="644"/>
      <c r="CX28" s="644"/>
      <c r="CY28" s="645"/>
      <c r="CZ28" s="646">
        <v>11.8</v>
      </c>
      <c r="DA28" s="675"/>
      <c r="DB28" s="675"/>
      <c r="DC28" s="676"/>
      <c r="DD28" s="649">
        <v>3752560</v>
      </c>
      <c r="DE28" s="644"/>
      <c r="DF28" s="644"/>
      <c r="DG28" s="644"/>
      <c r="DH28" s="644"/>
      <c r="DI28" s="644"/>
      <c r="DJ28" s="644"/>
      <c r="DK28" s="645"/>
      <c r="DL28" s="649">
        <v>3752560</v>
      </c>
      <c r="DM28" s="644"/>
      <c r="DN28" s="644"/>
      <c r="DO28" s="644"/>
      <c r="DP28" s="644"/>
      <c r="DQ28" s="644"/>
      <c r="DR28" s="644"/>
      <c r="DS28" s="644"/>
      <c r="DT28" s="644"/>
      <c r="DU28" s="644"/>
      <c r="DV28" s="645"/>
      <c r="DW28" s="646">
        <v>21.9</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1888057</v>
      </c>
      <c r="S29" s="644"/>
      <c r="T29" s="644"/>
      <c r="U29" s="644"/>
      <c r="V29" s="644"/>
      <c r="W29" s="644"/>
      <c r="X29" s="644"/>
      <c r="Y29" s="645"/>
      <c r="Z29" s="703">
        <v>5.4</v>
      </c>
      <c r="AA29" s="703"/>
      <c r="AB29" s="703"/>
      <c r="AC29" s="703"/>
      <c r="AD29" s="704" t="s">
        <v>229</v>
      </c>
      <c r="AE29" s="704"/>
      <c r="AF29" s="704"/>
      <c r="AG29" s="704"/>
      <c r="AH29" s="704"/>
      <c r="AI29" s="704"/>
      <c r="AJ29" s="704"/>
      <c r="AK29" s="704"/>
      <c r="AL29" s="646" t="s">
        <v>229</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3991722</v>
      </c>
      <c r="CS29" s="642"/>
      <c r="CT29" s="642"/>
      <c r="CU29" s="642"/>
      <c r="CV29" s="642"/>
      <c r="CW29" s="642"/>
      <c r="CX29" s="642"/>
      <c r="CY29" s="643"/>
      <c r="CZ29" s="646">
        <v>11.8</v>
      </c>
      <c r="DA29" s="675"/>
      <c r="DB29" s="675"/>
      <c r="DC29" s="676"/>
      <c r="DD29" s="649">
        <v>3751306</v>
      </c>
      <c r="DE29" s="642"/>
      <c r="DF29" s="642"/>
      <c r="DG29" s="642"/>
      <c r="DH29" s="642"/>
      <c r="DI29" s="642"/>
      <c r="DJ29" s="642"/>
      <c r="DK29" s="643"/>
      <c r="DL29" s="649">
        <v>3751306</v>
      </c>
      <c r="DM29" s="642"/>
      <c r="DN29" s="642"/>
      <c r="DO29" s="642"/>
      <c r="DP29" s="642"/>
      <c r="DQ29" s="642"/>
      <c r="DR29" s="642"/>
      <c r="DS29" s="642"/>
      <c r="DT29" s="642"/>
      <c r="DU29" s="642"/>
      <c r="DV29" s="643"/>
      <c r="DW29" s="646">
        <v>21.9</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181756</v>
      </c>
      <c r="S30" s="644"/>
      <c r="T30" s="644"/>
      <c r="U30" s="644"/>
      <c r="V30" s="644"/>
      <c r="W30" s="644"/>
      <c r="X30" s="644"/>
      <c r="Y30" s="645"/>
      <c r="Z30" s="703">
        <v>0.5</v>
      </c>
      <c r="AA30" s="703"/>
      <c r="AB30" s="703"/>
      <c r="AC30" s="703"/>
      <c r="AD30" s="704">
        <v>96896</v>
      </c>
      <c r="AE30" s="704"/>
      <c r="AF30" s="704"/>
      <c r="AG30" s="704"/>
      <c r="AH30" s="704"/>
      <c r="AI30" s="704"/>
      <c r="AJ30" s="704"/>
      <c r="AK30" s="704"/>
      <c r="AL30" s="646">
        <v>0.6</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98.6</v>
      </c>
      <c r="BH30" s="722"/>
      <c r="BI30" s="722"/>
      <c r="BJ30" s="722"/>
      <c r="BK30" s="722"/>
      <c r="BL30" s="722"/>
      <c r="BM30" s="723">
        <v>93.8</v>
      </c>
      <c r="BN30" s="722"/>
      <c r="BO30" s="722"/>
      <c r="BP30" s="722"/>
      <c r="BQ30" s="724"/>
      <c r="BR30" s="721">
        <v>98.1</v>
      </c>
      <c r="BS30" s="722"/>
      <c r="BT30" s="722"/>
      <c r="BU30" s="722"/>
      <c r="BV30" s="722"/>
      <c r="BW30" s="722"/>
      <c r="BX30" s="723">
        <v>93</v>
      </c>
      <c r="BY30" s="722"/>
      <c r="BZ30" s="722"/>
      <c r="CA30" s="722"/>
      <c r="CB30" s="724"/>
      <c r="CD30" s="727"/>
      <c r="CE30" s="728"/>
      <c r="CF30" s="685" t="s">
        <v>306</v>
      </c>
      <c r="CG30" s="682"/>
      <c r="CH30" s="682"/>
      <c r="CI30" s="682"/>
      <c r="CJ30" s="682"/>
      <c r="CK30" s="682"/>
      <c r="CL30" s="682"/>
      <c r="CM30" s="682"/>
      <c r="CN30" s="682"/>
      <c r="CO30" s="682"/>
      <c r="CP30" s="682"/>
      <c r="CQ30" s="683"/>
      <c r="CR30" s="641">
        <v>3719901</v>
      </c>
      <c r="CS30" s="644"/>
      <c r="CT30" s="644"/>
      <c r="CU30" s="644"/>
      <c r="CV30" s="644"/>
      <c r="CW30" s="644"/>
      <c r="CX30" s="644"/>
      <c r="CY30" s="645"/>
      <c r="CZ30" s="646">
        <v>11</v>
      </c>
      <c r="DA30" s="675"/>
      <c r="DB30" s="675"/>
      <c r="DC30" s="676"/>
      <c r="DD30" s="649">
        <v>3494371</v>
      </c>
      <c r="DE30" s="644"/>
      <c r="DF30" s="644"/>
      <c r="DG30" s="644"/>
      <c r="DH30" s="644"/>
      <c r="DI30" s="644"/>
      <c r="DJ30" s="644"/>
      <c r="DK30" s="645"/>
      <c r="DL30" s="649">
        <v>3494371</v>
      </c>
      <c r="DM30" s="644"/>
      <c r="DN30" s="644"/>
      <c r="DO30" s="644"/>
      <c r="DP30" s="644"/>
      <c r="DQ30" s="644"/>
      <c r="DR30" s="644"/>
      <c r="DS30" s="644"/>
      <c r="DT30" s="644"/>
      <c r="DU30" s="644"/>
      <c r="DV30" s="645"/>
      <c r="DW30" s="646">
        <v>20.399999999999999</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431798</v>
      </c>
      <c r="S31" s="644"/>
      <c r="T31" s="644"/>
      <c r="U31" s="644"/>
      <c r="V31" s="644"/>
      <c r="W31" s="644"/>
      <c r="X31" s="644"/>
      <c r="Y31" s="645"/>
      <c r="Z31" s="703">
        <v>1.2</v>
      </c>
      <c r="AA31" s="703"/>
      <c r="AB31" s="703"/>
      <c r="AC31" s="703"/>
      <c r="AD31" s="704" t="s">
        <v>229</v>
      </c>
      <c r="AE31" s="704"/>
      <c r="AF31" s="704"/>
      <c r="AG31" s="704"/>
      <c r="AH31" s="704"/>
      <c r="AI31" s="704"/>
      <c r="AJ31" s="704"/>
      <c r="AK31" s="704"/>
      <c r="AL31" s="646" t="s">
        <v>229</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98.8</v>
      </c>
      <c r="BH31" s="642"/>
      <c r="BI31" s="642"/>
      <c r="BJ31" s="642"/>
      <c r="BK31" s="642"/>
      <c r="BL31" s="642"/>
      <c r="BM31" s="647">
        <v>96.1</v>
      </c>
      <c r="BN31" s="720"/>
      <c r="BO31" s="720"/>
      <c r="BP31" s="720"/>
      <c r="BQ31" s="681"/>
      <c r="BR31" s="719">
        <v>98.7</v>
      </c>
      <c r="BS31" s="642"/>
      <c r="BT31" s="642"/>
      <c r="BU31" s="642"/>
      <c r="BV31" s="642"/>
      <c r="BW31" s="642"/>
      <c r="BX31" s="647">
        <v>95.5</v>
      </c>
      <c r="BY31" s="720"/>
      <c r="BZ31" s="720"/>
      <c r="CA31" s="720"/>
      <c r="CB31" s="681"/>
      <c r="CD31" s="727"/>
      <c r="CE31" s="728"/>
      <c r="CF31" s="685" t="s">
        <v>310</v>
      </c>
      <c r="CG31" s="682"/>
      <c r="CH31" s="682"/>
      <c r="CI31" s="682"/>
      <c r="CJ31" s="682"/>
      <c r="CK31" s="682"/>
      <c r="CL31" s="682"/>
      <c r="CM31" s="682"/>
      <c r="CN31" s="682"/>
      <c r="CO31" s="682"/>
      <c r="CP31" s="682"/>
      <c r="CQ31" s="683"/>
      <c r="CR31" s="641">
        <v>271821</v>
      </c>
      <c r="CS31" s="642"/>
      <c r="CT31" s="642"/>
      <c r="CU31" s="642"/>
      <c r="CV31" s="642"/>
      <c r="CW31" s="642"/>
      <c r="CX31" s="642"/>
      <c r="CY31" s="643"/>
      <c r="CZ31" s="646">
        <v>0.8</v>
      </c>
      <c r="DA31" s="675"/>
      <c r="DB31" s="675"/>
      <c r="DC31" s="676"/>
      <c r="DD31" s="649">
        <v>256935</v>
      </c>
      <c r="DE31" s="642"/>
      <c r="DF31" s="642"/>
      <c r="DG31" s="642"/>
      <c r="DH31" s="642"/>
      <c r="DI31" s="642"/>
      <c r="DJ31" s="642"/>
      <c r="DK31" s="643"/>
      <c r="DL31" s="649">
        <v>256935</v>
      </c>
      <c r="DM31" s="642"/>
      <c r="DN31" s="642"/>
      <c r="DO31" s="642"/>
      <c r="DP31" s="642"/>
      <c r="DQ31" s="642"/>
      <c r="DR31" s="642"/>
      <c r="DS31" s="642"/>
      <c r="DT31" s="642"/>
      <c r="DU31" s="642"/>
      <c r="DV31" s="643"/>
      <c r="DW31" s="646">
        <v>1.5</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1054532</v>
      </c>
      <c r="S32" s="644"/>
      <c r="T32" s="644"/>
      <c r="U32" s="644"/>
      <c r="V32" s="644"/>
      <c r="W32" s="644"/>
      <c r="X32" s="644"/>
      <c r="Y32" s="645"/>
      <c r="Z32" s="703">
        <v>3</v>
      </c>
      <c r="AA32" s="703"/>
      <c r="AB32" s="703"/>
      <c r="AC32" s="703"/>
      <c r="AD32" s="704" t="s">
        <v>229</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98.2</v>
      </c>
      <c r="BH32" s="657"/>
      <c r="BI32" s="657"/>
      <c r="BJ32" s="657"/>
      <c r="BK32" s="657"/>
      <c r="BL32" s="657"/>
      <c r="BM32" s="701">
        <v>89.9</v>
      </c>
      <c r="BN32" s="657"/>
      <c r="BO32" s="657"/>
      <c r="BP32" s="657"/>
      <c r="BQ32" s="694"/>
      <c r="BR32" s="718">
        <v>97.1</v>
      </c>
      <c r="BS32" s="657"/>
      <c r="BT32" s="657"/>
      <c r="BU32" s="657"/>
      <c r="BV32" s="657"/>
      <c r="BW32" s="657"/>
      <c r="BX32" s="701">
        <v>88.6</v>
      </c>
      <c r="BY32" s="657"/>
      <c r="BZ32" s="657"/>
      <c r="CA32" s="657"/>
      <c r="CB32" s="694"/>
      <c r="CD32" s="729"/>
      <c r="CE32" s="730"/>
      <c r="CF32" s="685" t="s">
        <v>313</v>
      </c>
      <c r="CG32" s="682"/>
      <c r="CH32" s="682"/>
      <c r="CI32" s="682"/>
      <c r="CJ32" s="682"/>
      <c r="CK32" s="682"/>
      <c r="CL32" s="682"/>
      <c r="CM32" s="682"/>
      <c r="CN32" s="682"/>
      <c r="CO32" s="682"/>
      <c r="CP32" s="682"/>
      <c r="CQ32" s="683"/>
      <c r="CR32" s="641">
        <v>1254</v>
      </c>
      <c r="CS32" s="644"/>
      <c r="CT32" s="644"/>
      <c r="CU32" s="644"/>
      <c r="CV32" s="644"/>
      <c r="CW32" s="644"/>
      <c r="CX32" s="644"/>
      <c r="CY32" s="645"/>
      <c r="CZ32" s="646">
        <v>0</v>
      </c>
      <c r="DA32" s="675"/>
      <c r="DB32" s="675"/>
      <c r="DC32" s="676"/>
      <c r="DD32" s="649">
        <v>1254</v>
      </c>
      <c r="DE32" s="644"/>
      <c r="DF32" s="644"/>
      <c r="DG32" s="644"/>
      <c r="DH32" s="644"/>
      <c r="DI32" s="644"/>
      <c r="DJ32" s="644"/>
      <c r="DK32" s="645"/>
      <c r="DL32" s="649">
        <v>1254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495023</v>
      </c>
      <c r="S33" s="644"/>
      <c r="T33" s="644"/>
      <c r="U33" s="644"/>
      <c r="V33" s="644"/>
      <c r="W33" s="644"/>
      <c r="X33" s="644"/>
      <c r="Y33" s="645"/>
      <c r="Z33" s="703">
        <v>1.4</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10526721</v>
      </c>
      <c r="CS33" s="642"/>
      <c r="CT33" s="642"/>
      <c r="CU33" s="642"/>
      <c r="CV33" s="642"/>
      <c r="CW33" s="642"/>
      <c r="CX33" s="642"/>
      <c r="CY33" s="643"/>
      <c r="CZ33" s="646">
        <v>31.2</v>
      </c>
      <c r="DA33" s="675"/>
      <c r="DB33" s="675"/>
      <c r="DC33" s="676"/>
      <c r="DD33" s="649">
        <v>7573607</v>
      </c>
      <c r="DE33" s="642"/>
      <c r="DF33" s="642"/>
      <c r="DG33" s="642"/>
      <c r="DH33" s="642"/>
      <c r="DI33" s="642"/>
      <c r="DJ33" s="642"/>
      <c r="DK33" s="643"/>
      <c r="DL33" s="649">
        <v>5262321</v>
      </c>
      <c r="DM33" s="642"/>
      <c r="DN33" s="642"/>
      <c r="DO33" s="642"/>
      <c r="DP33" s="642"/>
      <c r="DQ33" s="642"/>
      <c r="DR33" s="642"/>
      <c r="DS33" s="642"/>
      <c r="DT33" s="642"/>
      <c r="DU33" s="642"/>
      <c r="DV33" s="643"/>
      <c r="DW33" s="646">
        <v>30.7</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523389</v>
      </c>
      <c r="S34" s="644"/>
      <c r="T34" s="644"/>
      <c r="U34" s="644"/>
      <c r="V34" s="644"/>
      <c r="W34" s="644"/>
      <c r="X34" s="644"/>
      <c r="Y34" s="645"/>
      <c r="Z34" s="703">
        <v>1.5</v>
      </c>
      <c r="AA34" s="703"/>
      <c r="AB34" s="703"/>
      <c r="AC34" s="703"/>
      <c r="AD34" s="704">
        <v>85953</v>
      </c>
      <c r="AE34" s="704"/>
      <c r="AF34" s="704"/>
      <c r="AG34" s="704"/>
      <c r="AH34" s="704"/>
      <c r="AI34" s="704"/>
      <c r="AJ34" s="704"/>
      <c r="AK34" s="704"/>
      <c r="AL34" s="646">
        <v>0.5</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2660238</v>
      </c>
      <c r="CS34" s="644"/>
      <c r="CT34" s="644"/>
      <c r="CU34" s="644"/>
      <c r="CV34" s="644"/>
      <c r="CW34" s="644"/>
      <c r="CX34" s="644"/>
      <c r="CY34" s="645"/>
      <c r="CZ34" s="646">
        <v>7.9</v>
      </c>
      <c r="DA34" s="675"/>
      <c r="DB34" s="675"/>
      <c r="DC34" s="676"/>
      <c r="DD34" s="649">
        <v>1997026</v>
      </c>
      <c r="DE34" s="644"/>
      <c r="DF34" s="644"/>
      <c r="DG34" s="644"/>
      <c r="DH34" s="644"/>
      <c r="DI34" s="644"/>
      <c r="DJ34" s="644"/>
      <c r="DK34" s="645"/>
      <c r="DL34" s="649">
        <v>1549166</v>
      </c>
      <c r="DM34" s="644"/>
      <c r="DN34" s="644"/>
      <c r="DO34" s="644"/>
      <c r="DP34" s="644"/>
      <c r="DQ34" s="644"/>
      <c r="DR34" s="644"/>
      <c r="DS34" s="644"/>
      <c r="DT34" s="644"/>
      <c r="DU34" s="644"/>
      <c r="DV34" s="645"/>
      <c r="DW34" s="646">
        <v>9</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5398400</v>
      </c>
      <c r="S35" s="644"/>
      <c r="T35" s="644"/>
      <c r="U35" s="644"/>
      <c r="V35" s="644"/>
      <c r="W35" s="644"/>
      <c r="X35" s="644"/>
      <c r="Y35" s="645"/>
      <c r="Z35" s="703">
        <v>15.5</v>
      </c>
      <c r="AA35" s="703"/>
      <c r="AB35" s="703"/>
      <c r="AC35" s="703"/>
      <c r="AD35" s="704" t="s">
        <v>121</v>
      </c>
      <c r="AE35" s="704"/>
      <c r="AF35" s="704"/>
      <c r="AG35" s="704"/>
      <c r="AH35" s="704"/>
      <c r="AI35" s="704"/>
      <c r="AJ35" s="704"/>
      <c r="AK35" s="704"/>
      <c r="AL35" s="646" t="s">
        <v>229</v>
      </c>
      <c r="AM35" s="647"/>
      <c r="AN35" s="647"/>
      <c r="AO35" s="705"/>
      <c r="AP35" s="214"/>
      <c r="AQ35" s="709" t="s">
        <v>321</v>
      </c>
      <c r="AR35" s="710"/>
      <c r="AS35" s="710"/>
      <c r="AT35" s="710"/>
      <c r="AU35" s="710"/>
      <c r="AV35" s="710"/>
      <c r="AW35" s="710"/>
      <c r="AX35" s="710"/>
      <c r="AY35" s="711"/>
      <c r="AZ35" s="706">
        <v>3590658</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-399389</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186274</v>
      </c>
      <c r="CS35" s="642"/>
      <c r="CT35" s="642"/>
      <c r="CU35" s="642"/>
      <c r="CV35" s="642"/>
      <c r="CW35" s="642"/>
      <c r="CX35" s="642"/>
      <c r="CY35" s="643"/>
      <c r="CZ35" s="646">
        <v>0.6</v>
      </c>
      <c r="DA35" s="675"/>
      <c r="DB35" s="675"/>
      <c r="DC35" s="676"/>
      <c r="DD35" s="649">
        <v>144199</v>
      </c>
      <c r="DE35" s="642"/>
      <c r="DF35" s="642"/>
      <c r="DG35" s="642"/>
      <c r="DH35" s="642"/>
      <c r="DI35" s="642"/>
      <c r="DJ35" s="642"/>
      <c r="DK35" s="643"/>
      <c r="DL35" s="649">
        <v>144199</v>
      </c>
      <c r="DM35" s="642"/>
      <c r="DN35" s="642"/>
      <c r="DO35" s="642"/>
      <c r="DP35" s="642"/>
      <c r="DQ35" s="642"/>
      <c r="DR35" s="642"/>
      <c r="DS35" s="642"/>
      <c r="DT35" s="642"/>
      <c r="DU35" s="642"/>
      <c r="DV35" s="643"/>
      <c r="DW35" s="646">
        <v>0.8</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229</v>
      </c>
      <c r="AE36" s="704"/>
      <c r="AF36" s="704"/>
      <c r="AG36" s="704"/>
      <c r="AH36" s="704"/>
      <c r="AI36" s="704"/>
      <c r="AJ36" s="704"/>
      <c r="AK36" s="704"/>
      <c r="AL36" s="646" t="s">
        <v>121</v>
      </c>
      <c r="AM36" s="647"/>
      <c r="AN36" s="647"/>
      <c r="AO36" s="705"/>
      <c r="AQ36" s="678" t="s">
        <v>325</v>
      </c>
      <c r="AR36" s="679"/>
      <c r="AS36" s="679"/>
      <c r="AT36" s="679"/>
      <c r="AU36" s="679"/>
      <c r="AV36" s="679"/>
      <c r="AW36" s="679"/>
      <c r="AX36" s="679"/>
      <c r="AY36" s="680"/>
      <c r="AZ36" s="641">
        <v>634785</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-736439</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2435979</v>
      </c>
      <c r="CS36" s="644"/>
      <c r="CT36" s="644"/>
      <c r="CU36" s="644"/>
      <c r="CV36" s="644"/>
      <c r="CW36" s="644"/>
      <c r="CX36" s="644"/>
      <c r="CY36" s="645"/>
      <c r="CZ36" s="646">
        <v>7.2</v>
      </c>
      <c r="DA36" s="675"/>
      <c r="DB36" s="675"/>
      <c r="DC36" s="676"/>
      <c r="DD36" s="649">
        <v>1862308</v>
      </c>
      <c r="DE36" s="644"/>
      <c r="DF36" s="644"/>
      <c r="DG36" s="644"/>
      <c r="DH36" s="644"/>
      <c r="DI36" s="644"/>
      <c r="DJ36" s="644"/>
      <c r="DK36" s="645"/>
      <c r="DL36" s="649">
        <v>1327122</v>
      </c>
      <c r="DM36" s="644"/>
      <c r="DN36" s="644"/>
      <c r="DO36" s="644"/>
      <c r="DP36" s="644"/>
      <c r="DQ36" s="644"/>
      <c r="DR36" s="644"/>
      <c r="DS36" s="644"/>
      <c r="DT36" s="644"/>
      <c r="DU36" s="644"/>
      <c r="DV36" s="645"/>
      <c r="DW36" s="646">
        <v>7.7</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718000</v>
      </c>
      <c r="S37" s="644"/>
      <c r="T37" s="644"/>
      <c r="U37" s="644"/>
      <c r="V37" s="644"/>
      <c r="W37" s="644"/>
      <c r="X37" s="644"/>
      <c r="Y37" s="645"/>
      <c r="Z37" s="703">
        <v>2.1</v>
      </c>
      <c r="AA37" s="703"/>
      <c r="AB37" s="703"/>
      <c r="AC37" s="703"/>
      <c r="AD37" s="704" t="s">
        <v>121</v>
      </c>
      <c r="AE37" s="704"/>
      <c r="AF37" s="704"/>
      <c r="AG37" s="704"/>
      <c r="AH37" s="704"/>
      <c r="AI37" s="704"/>
      <c r="AJ37" s="704"/>
      <c r="AK37" s="704"/>
      <c r="AL37" s="646" t="s">
        <v>121</v>
      </c>
      <c r="AM37" s="647"/>
      <c r="AN37" s="647"/>
      <c r="AO37" s="705"/>
      <c r="AQ37" s="678" t="s">
        <v>329</v>
      </c>
      <c r="AR37" s="679"/>
      <c r="AS37" s="679"/>
      <c r="AT37" s="679"/>
      <c r="AU37" s="679"/>
      <c r="AV37" s="679"/>
      <c r="AW37" s="679"/>
      <c r="AX37" s="679"/>
      <c r="AY37" s="680"/>
      <c r="AZ37" s="641">
        <v>543132</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7554</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1147380</v>
      </c>
      <c r="CS37" s="642"/>
      <c r="CT37" s="642"/>
      <c r="CU37" s="642"/>
      <c r="CV37" s="642"/>
      <c r="CW37" s="642"/>
      <c r="CX37" s="642"/>
      <c r="CY37" s="643"/>
      <c r="CZ37" s="646">
        <v>3.4</v>
      </c>
      <c r="DA37" s="675"/>
      <c r="DB37" s="675"/>
      <c r="DC37" s="676"/>
      <c r="DD37" s="649">
        <v>1119350</v>
      </c>
      <c r="DE37" s="642"/>
      <c r="DF37" s="642"/>
      <c r="DG37" s="642"/>
      <c r="DH37" s="642"/>
      <c r="DI37" s="642"/>
      <c r="DJ37" s="642"/>
      <c r="DK37" s="643"/>
      <c r="DL37" s="649">
        <v>962947</v>
      </c>
      <c r="DM37" s="642"/>
      <c r="DN37" s="642"/>
      <c r="DO37" s="642"/>
      <c r="DP37" s="642"/>
      <c r="DQ37" s="642"/>
      <c r="DR37" s="642"/>
      <c r="DS37" s="642"/>
      <c r="DT37" s="642"/>
      <c r="DU37" s="642"/>
      <c r="DV37" s="643"/>
      <c r="DW37" s="646">
        <v>5.6</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34723588</v>
      </c>
      <c r="S38" s="693"/>
      <c r="T38" s="693"/>
      <c r="U38" s="693"/>
      <c r="V38" s="693"/>
      <c r="W38" s="693"/>
      <c r="X38" s="693"/>
      <c r="Y38" s="698"/>
      <c r="Z38" s="699">
        <v>100</v>
      </c>
      <c r="AA38" s="699"/>
      <c r="AB38" s="699"/>
      <c r="AC38" s="699"/>
      <c r="AD38" s="700">
        <v>16409763</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5424</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11837</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3047526</v>
      </c>
      <c r="CS38" s="644"/>
      <c r="CT38" s="644"/>
      <c r="CU38" s="644"/>
      <c r="CV38" s="644"/>
      <c r="CW38" s="644"/>
      <c r="CX38" s="644"/>
      <c r="CY38" s="645"/>
      <c r="CZ38" s="646">
        <v>9</v>
      </c>
      <c r="DA38" s="675"/>
      <c r="DB38" s="675"/>
      <c r="DC38" s="676"/>
      <c r="DD38" s="649">
        <v>2631762</v>
      </c>
      <c r="DE38" s="644"/>
      <c r="DF38" s="644"/>
      <c r="DG38" s="644"/>
      <c r="DH38" s="644"/>
      <c r="DI38" s="644"/>
      <c r="DJ38" s="644"/>
      <c r="DK38" s="645"/>
      <c r="DL38" s="649">
        <v>2175477</v>
      </c>
      <c r="DM38" s="644"/>
      <c r="DN38" s="644"/>
      <c r="DO38" s="644"/>
      <c r="DP38" s="644"/>
      <c r="DQ38" s="644"/>
      <c r="DR38" s="644"/>
      <c r="DS38" s="644"/>
      <c r="DT38" s="644"/>
      <c r="DU38" s="644"/>
      <c r="DV38" s="645"/>
      <c r="DW38" s="646">
        <v>12.7</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229</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66</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1304587</v>
      </c>
      <c r="CS39" s="642"/>
      <c r="CT39" s="642"/>
      <c r="CU39" s="642"/>
      <c r="CV39" s="642"/>
      <c r="CW39" s="642"/>
      <c r="CX39" s="642"/>
      <c r="CY39" s="643"/>
      <c r="CZ39" s="646">
        <v>3.9</v>
      </c>
      <c r="DA39" s="675"/>
      <c r="DB39" s="675"/>
      <c r="DC39" s="676"/>
      <c r="DD39" s="649">
        <v>871729</v>
      </c>
      <c r="DE39" s="642"/>
      <c r="DF39" s="642"/>
      <c r="DG39" s="642"/>
      <c r="DH39" s="642"/>
      <c r="DI39" s="642"/>
      <c r="DJ39" s="642"/>
      <c r="DK39" s="643"/>
      <c r="DL39" s="649" t="s">
        <v>229</v>
      </c>
      <c r="DM39" s="642"/>
      <c r="DN39" s="642"/>
      <c r="DO39" s="642"/>
      <c r="DP39" s="642"/>
      <c r="DQ39" s="642"/>
      <c r="DR39" s="642"/>
      <c r="DS39" s="642"/>
      <c r="DT39" s="642"/>
      <c r="DU39" s="642"/>
      <c r="DV39" s="643"/>
      <c r="DW39" s="646" t="s">
        <v>229</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867222</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173</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892117</v>
      </c>
      <c r="CS40" s="644"/>
      <c r="CT40" s="644"/>
      <c r="CU40" s="644"/>
      <c r="CV40" s="644"/>
      <c r="CW40" s="644"/>
      <c r="CX40" s="644"/>
      <c r="CY40" s="645"/>
      <c r="CZ40" s="646">
        <v>2.6</v>
      </c>
      <c r="DA40" s="675"/>
      <c r="DB40" s="675"/>
      <c r="DC40" s="676"/>
      <c r="DD40" s="649">
        <v>66583</v>
      </c>
      <c r="DE40" s="644"/>
      <c r="DF40" s="644"/>
      <c r="DG40" s="644"/>
      <c r="DH40" s="644"/>
      <c r="DI40" s="644"/>
      <c r="DJ40" s="644"/>
      <c r="DK40" s="645"/>
      <c r="DL40" s="649">
        <v>66357</v>
      </c>
      <c r="DM40" s="644"/>
      <c r="DN40" s="644"/>
      <c r="DO40" s="644"/>
      <c r="DP40" s="644"/>
      <c r="DQ40" s="644"/>
      <c r="DR40" s="644"/>
      <c r="DS40" s="644"/>
      <c r="DT40" s="644"/>
      <c r="DU40" s="644"/>
      <c r="DV40" s="645"/>
      <c r="DW40" s="646">
        <v>0.4</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1540095</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317</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229</v>
      </c>
      <c r="CS41" s="642"/>
      <c r="CT41" s="642"/>
      <c r="CU41" s="642"/>
      <c r="CV41" s="642"/>
      <c r="CW41" s="642"/>
      <c r="CX41" s="642"/>
      <c r="CY41" s="643"/>
      <c r="CZ41" s="646" t="s">
        <v>229</v>
      </c>
      <c r="DA41" s="675"/>
      <c r="DB41" s="675"/>
      <c r="DC41" s="676"/>
      <c r="DD41" s="649" t="s">
        <v>229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5336620</v>
      </c>
      <c r="CS42" s="644"/>
      <c r="CT42" s="644"/>
      <c r="CU42" s="644"/>
      <c r="CV42" s="644"/>
      <c r="CW42" s="644"/>
      <c r="CX42" s="644"/>
      <c r="CY42" s="645"/>
      <c r="CZ42" s="646">
        <v>15.8</v>
      </c>
      <c r="DA42" s="647"/>
      <c r="DB42" s="647"/>
      <c r="DC42" s="648"/>
      <c r="DD42" s="649">
        <v>595963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90384</v>
      </c>
      <c r="CS43" s="642"/>
      <c r="CT43" s="642"/>
      <c r="CU43" s="642"/>
      <c r="CV43" s="642"/>
      <c r="CW43" s="642"/>
      <c r="CX43" s="642"/>
      <c r="CY43" s="643"/>
      <c r="CZ43" s="646">
        <v>0.3</v>
      </c>
      <c r="DA43" s="675"/>
      <c r="DB43" s="675"/>
      <c r="DC43" s="676"/>
      <c r="DD43" s="649">
        <v>47220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4865835</v>
      </c>
      <c r="CS44" s="644"/>
      <c r="CT44" s="644"/>
      <c r="CU44" s="644"/>
      <c r="CV44" s="644"/>
      <c r="CW44" s="644"/>
      <c r="CX44" s="644"/>
      <c r="CY44" s="645"/>
      <c r="CZ44" s="646">
        <v>14.4</v>
      </c>
      <c r="DA44" s="647"/>
      <c r="DB44" s="647"/>
      <c r="DC44" s="648"/>
      <c r="DD44" s="649">
        <v>223251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2231780</v>
      </c>
      <c r="CS45" s="642"/>
      <c r="CT45" s="642"/>
      <c r="CU45" s="642"/>
      <c r="CV45" s="642"/>
      <c r="CW45" s="642"/>
      <c r="CX45" s="642"/>
      <c r="CY45" s="643"/>
      <c r="CZ45" s="646">
        <v>6.6</v>
      </c>
      <c r="DA45" s="675"/>
      <c r="DB45" s="675"/>
      <c r="DC45" s="676"/>
      <c r="DD45" s="649">
        <v>10496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2561097</v>
      </c>
      <c r="CS46" s="644"/>
      <c r="CT46" s="644"/>
      <c r="CU46" s="644"/>
      <c r="CV46" s="644"/>
      <c r="CW46" s="644"/>
      <c r="CX46" s="644"/>
      <c r="CY46" s="645"/>
      <c r="CZ46" s="646">
        <v>7.6</v>
      </c>
      <c r="DA46" s="647"/>
      <c r="DB46" s="647"/>
      <c r="DC46" s="648"/>
      <c r="DD46" s="649">
        <v>202813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470785</v>
      </c>
      <c r="CS47" s="642"/>
      <c r="CT47" s="642"/>
      <c r="CU47" s="642"/>
      <c r="CV47" s="642"/>
      <c r="CW47" s="642"/>
      <c r="CX47" s="642"/>
      <c r="CY47" s="643"/>
      <c r="CZ47" s="646">
        <v>1.4</v>
      </c>
      <c r="DA47" s="675"/>
      <c r="DB47" s="675"/>
      <c r="DC47" s="676"/>
      <c r="DD47" s="649">
        <v>372712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229</v>
      </c>
      <c r="CS48" s="644"/>
      <c r="CT48" s="644"/>
      <c r="CU48" s="644"/>
      <c r="CV48" s="644"/>
      <c r="CW48" s="644"/>
      <c r="CX48" s="644"/>
      <c r="CY48" s="645"/>
      <c r="CZ48" s="646" t="s">
        <v>121</v>
      </c>
      <c r="DA48" s="647"/>
      <c r="DB48" s="647"/>
      <c r="DC48" s="648"/>
      <c r="DD48" s="649" t="s">
        <v>229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33746072</v>
      </c>
      <c r="CS49" s="657"/>
      <c r="CT49" s="657"/>
      <c r="CU49" s="657"/>
      <c r="CV49" s="657"/>
      <c r="CW49" s="657"/>
      <c r="CX49" s="657"/>
      <c r="CY49" s="658"/>
      <c r="CZ49" s="659">
        <v>100</v>
      </c>
      <c r="DA49" s="660"/>
      <c r="DB49" s="660"/>
      <c r="DC49" s="661"/>
      <c r="DD49" s="662">
        <v>18685653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gvJ8dtNpSbiHLhadR603dSi/iVGpanBdFwbxF+Cq5/RNzA6vabfwrbQQjvVaZov7hxeeXjL/X9H8K7h3dhOh8g==" saltValue="nB7BwYtJH1YuXO6LPJRNr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34726</v>
      </c>
      <c r="R7" s="1174"/>
      <c r="S7" s="1174"/>
      <c r="T7" s="1174"/>
      <c r="U7" s="1174"/>
      <c r="V7" s="1174">
        <v>33749</v>
      </c>
      <c r="W7" s="1174"/>
      <c r="X7" s="1174"/>
      <c r="Y7" s="1174"/>
      <c r="Z7" s="1174"/>
      <c r="AA7" s="1174">
        <v>977</v>
      </c>
      <c r="AB7" s="1174"/>
      <c r="AC7" s="1174"/>
      <c r="AD7" s="1174"/>
      <c r="AE7" s="1175"/>
      <c r="AF7" s="1176">
        <v>833</v>
      </c>
      <c r="AG7" s="1177"/>
      <c r="AH7" s="1177"/>
      <c r="AI7" s="1177"/>
      <c r="AJ7" s="1178"/>
      <c r="AK7" s="1160">
        <v>1036</v>
      </c>
      <c r="AL7" s="1161"/>
      <c r="AM7" s="1161"/>
      <c r="AN7" s="1161"/>
      <c r="AO7" s="1161"/>
      <c r="AP7" s="1161">
        <v>39379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595</v>
      </c>
      <c r="BT7" s="1165"/>
      <c r="BU7" s="1165"/>
      <c r="BV7" s="1165"/>
      <c r="BW7" s="1165"/>
      <c r="BX7" s="1165"/>
      <c r="BY7" s="1165"/>
      <c r="BZ7" s="1165"/>
      <c r="CA7" s="1165"/>
      <c r="CB7" s="1165"/>
      <c r="CC7" s="1165"/>
      <c r="CD7" s="1165"/>
      <c r="CE7" s="1165"/>
      <c r="CF7" s="1165"/>
      <c r="CG7" s="1166"/>
      <c r="CH7" s="1157">
        <v>31</v>
      </c>
      <c r="CI7" s="1158"/>
      <c r="CJ7" s="1158"/>
      <c r="CK7" s="1158"/>
      <c r="CL7" s="1159"/>
      <c r="CM7" s="1157">
        <v>440</v>
      </c>
      <c r="CN7" s="1158"/>
      <c r="CO7" s="1158"/>
      <c r="CP7" s="1158"/>
      <c r="CQ7" s="1159"/>
      <c r="CR7" s="1157">
        <v>30</v>
      </c>
      <c r="CS7" s="1158"/>
      <c r="CT7" s="1158"/>
      <c r="CU7" s="1158"/>
      <c r="CV7" s="1159"/>
      <c r="CW7" s="1157" t="s">
        <v>586</v>
      </c>
      <c r="CX7" s="1158"/>
      <c r="CY7" s="1158"/>
      <c r="CZ7" s="1158"/>
      <c r="DA7" s="1159"/>
      <c r="DB7" s="1157" t="s">
        <v>586</v>
      </c>
      <c r="DC7" s="1158"/>
      <c r="DD7" s="1158"/>
      <c r="DE7" s="1158"/>
      <c r="DF7" s="1159"/>
      <c r="DG7" s="1157" t="s">
        <v>586</v>
      </c>
      <c r="DH7" s="1158"/>
      <c r="DI7" s="1158"/>
      <c r="DJ7" s="1158"/>
      <c r="DK7" s="1159"/>
      <c r="DL7" s="1157">
        <v>2818</v>
      </c>
      <c r="DM7" s="1158"/>
      <c r="DN7" s="1158"/>
      <c r="DO7" s="1158"/>
      <c r="DP7" s="1159"/>
      <c r="DQ7" s="1157">
        <v>282</v>
      </c>
      <c r="DR7" s="1158"/>
      <c r="DS7" s="1158"/>
      <c r="DT7" s="1158"/>
      <c r="DU7" s="1159"/>
      <c r="DV7" s="1184"/>
      <c r="DW7" s="1185"/>
      <c r="DX7" s="1185"/>
      <c r="DY7" s="1185"/>
      <c r="DZ7" s="1186"/>
      <c r="EA7" s="234"/>
    </row>
    <row r="8" spans="1:131" s="235" customFormat="1" ht="26.25" customHeight="1" x14ac:dyDescent="0.15">
      <c r="A8" s="241">
        <v>2</v>
      </c>
      <c r="B8" s="1106" t="s">
        <v>380</v>
      </c>
      <c r="C8" s="1107"/>
      <c r="D8" s="1107"/>
      <c r="E8" s="1107"/>
      <c r="F8" s="1107"/>
      <c r="G8" s="1107"/>
      <c r="H8" s="1107"/>
      <c r="I8" s="1107"/>
      <c r="J8" s="1107"/>
      <c r="K8" s="1107"/>
      <c r="L8" s="1107"/>
      <c r="M8" s="1107"/>
      <c r="N8" s="1107"/>
      <c r="O8" s="1107"/>
      <c r="P8" s="1108"/>
      <c r="Q8" s="1112">
        <v>28</v>
      </c>
      <c r="R8" s="1113"/>
      <c r="S8" s="1113"/>
      <c r="T8" s="1113"/>
      <c r="U8" s="1113"/>
      <c r="V8" s="1113">
        <v>17</v>
      </c>
      <c r="W8" s="1113"/>
      <c r="X8" s="1113"/>
      <c r="Y8" s="1113"/>
      <c r="Z8" s="1113"/>
      <c r="AA8" s="1113">
        <v>11</v>
      </c>
      <c r="AB8" s="1113"/>
      <c r="AC8" s="1113"/>
      <c r="AD8" s="1113"/>
      <c r="AE8" s="1114"/>
      <c r="AF8" s="1088">
        <v>11</v>
      </c>
      <c r="AG8" s="1089"/>
      <c r="AH8" s="1089"/>
      <c r="AI8" s="1089"/>
      <c r="AJ8" s="1090"/>
      <c r="AK8" s="1155" t="s">
        <v>586</v>
      </c>
      <c r="AL8" s="1156"/>
      <c r="AM8" s="1156"/>
      <c r="AN8" s="1156"/>
      <c r="AO8" s="1156"/>
      <c r="AP8" s="1156" t="s">
        <v>586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596</v>
      </c>
      <c r="BT8" s="1084"/>
      <c r="BU8" s="1084"/>
      <c r="BV8" s="1084"/>
      <c r="BW8" s="1084"/>
      <c r="BX8" s="1084"/>
      <c r="BY8" s="1084"/>
      <c r="BZ8" s="1084"/>
      <c r="CA8" s="1084"/>
      <c r="CB8" s="1084"/>
      <c r="CC8" s="1084"/>
      <c r="CD8" s="1084"/>
      <c r="CE8" s="1084"/>
      <c r="CF8" s="1084"/>
      <c r="CG8" s="1085"/>
      <c r="CH8" s="1058">
        <v>2</v>
      </c>
      <c r="CI8" s="1059"/>
      <c r="CJ8" s="1059"/>
      <c r="CK8" s="1059"/>
      <c r="CL8" s="1060"/>
      <c r="CM8" s="1058">
        <v>50</v>
      </c>
      <c r="CN8" s="1059"/>
      <c r="CO8" s="1059"/>
      <c r="CP8" s="1059"/>
      <c r="CQ8" s="1060"/>
      <c r="CR8" s="1058">
        <v>30</v>
      </c>
      <c r="CS8" s="1059"/>
      <c r="CT8" s="1059"/>
      <c r="CU8" s="1059"/>
      <c r="CV8" s="1060"/>
      <c r="CW8" s="1058">
        <v>35</v>
      </c>
      <c r="CX8" s="1059"/>
      <c r="CY8" s="1059"/>
      <c r="CZ8" s="1059"/>
      <c r="DA8" s="1060"/>
      <c r="DB8" s="1058" t="s">
        <v>586</v>
      </c>
      <c r="DC8" s="1059"/>
      <c r="DD8" s="1059"/>
      <c r="DE8" s="1059"/>
      <c r="DF8" s="1060"/>
      <c r="DG8" s="1058" t="s">
        <v>586</v>
      </c>
      <c r="DH8" s="1059"/>
      <c r="DI8" s="1059"/>
      <c r="DJ8" s="1059"/>
      <c r="DK8" s="1060"/>
      <c r="DL8" s="1058" t="s">
        <v>586</v>
      </c>
      <c r="DM8" s="1059"/>
      <c r="DN8" s="1059"/>
      <c r="DO8" s="1059"/>
      <c r="DP8" s="1060"/>
      <c r="DQ8" s="1058" t="s">
        <v>586</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597</v>
      </c>
      <c r="BT9" s="1084"/>
      <c r="BU9" s="1084"/>
      <c r="BV9" s="1084"/>
      <c r="BW9" s="1084"/>
      <c r="BX9" s="1084"/>
      <c r="BY9" s="1084"/>
      <c r="BZ9" s="1084"/>
      <c r="CA9" s="1084"/>
      <c r="CB9" s="1084"/>
      <c r="CC9" s="1084"/>
      <c r="CD9" s="1084"/>
      <c r="CE9" s="1084"/>
      <c r="CF9" s="1084"/>
      <c r="CG9" s="1085"/>
      <c r="CH9" s="1058">
        <v>0</v>
      </c>
      <c r="CI9" s="1059"/>
      <c r="CJ9" s="1059"/>
      <c r="CK9" s="1059"/>
      <c r="CL9" s="1060"/>
      <c r="CM9" s="1058">
        <v>6</v>
      </c>
      <c r="CN9" s="1059"/>
      <c r="CO9" s="1059"/>
      <c r="CP9" s="1059"/>
      <c r="CQ9" s="1060"/>
      <c r="CR9" s="1058">
        <v>10</v>
      </c>
      <c r="CS9" s="1059"/>
      <c r="CT9" s="1059"/>
      <c r="CU9" s="1059"/>
      <c r="CV9" s="1060"/>
      <c r="CW9" s="1058" t="s">
        <v>586</v>
      </c>
      <c r="CX9" s="1059"/>
      <c r="CY9" s="1059"/>
      <c r="CZ9" s="1059"/>
      <c r="DA9" s="1060"/>
      <c r="DB9" s="1058" t="s">
        <v>586</v>
      </c>
      <c r="DC9" s="1059"/>
      <c r="DD9" s="1059"/>
      <c r="DE9" s="1059"/>
      <c r="DF9" s="1060"/>
      <c r="DG9" s="1058" t="s">
        <v>586</v>
      </c>
      <c r="DH9" s="1059"/>
      <c r="DI9" s="1059"/>
      <c r="DJ9" s="1059"/>
      <c r="DK9" s="1060"/>
      <c r="DL9" s="1058" t="s">
        <v>586</v>
      </c>
      <c r="DM9" s="1059"/>
      <c r="DN9" s="1059"/>
      <c r="DO9" s="1059"/>
      <c r="DP9" s="1060"/>
      <c r="DQ9" s="1058" t="s">
        <v>586</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598</v>
      </c>
      <c r="BT10" s="1084"/>
      <c r="BU10" s="1084"/>
      <c r="BV10" s="1084"/>
      <c r="BW10" s="1084"/>
      <c r="BX10" s="1084"/>
      <c r="BY10" s="1084"/>
      <c r="BZ10" s="1084"/>
      <c r="CA10" s="1084"/>
      <c r="CB10" s="1084"/>
      <c r="CC10" s="1084"/>
      <c r="CD10" s="1084"/>
      <c r="CE10" s="1084"/>
      <c r="CF10" s="1084"/>
      <c r="CG10" s="1085"/>
      <c r="CH10" s="1058">
        <v>0</v>
      </c>
      <c r="CI10" s="1059"/>
      <c r="CJ10" s="1059"/>
      <c r="CK10" s="1059"/>
      <c r="CL10" s="1060"/>
      <c r="CM10" s="1058">
        <v>6</v>
      </c>
      <c r="CN10" s="1059"/>
      <c r="CO10" s="1059"/>
      <c r="CP10" s="1059"/>
      <c r="CQ10" s="1060"/>
      <c r="CR10" s="1058">
        <v>3</v>
      </c>
      <c r="CS10" s="1059"/>
      <c r="CT10" s="1059"/>
      <c r="CU10" s="1059"/>
      <c r="CV10" s="1060"/>
      <c r="CW10" s="1058" t="s">
        <v>586</v>
      </c>
      <c r="CX10" s="1059"/>
      <c r="CY10" s="1059"/>
      <c r="CZ10" s="1059"/>
      <c r="DA10" s="1060"/>
      <c r="DB10" s="1058" t="s">
        <v>586</v>
      </c>
      <c r="DC10" s="1059"/>
      <c r="DD10" s="1059"/>
      <c r="DE10" s="1059"/>
      <c r="DF10" s="1060"/>
      <c r="DG10" s="1058" t="s">
        <v>586</v>
      </c>
      <c r="DH10" s="1059"/>
      <c r="DI10" s="1059"/>
      <c r="DJ10" s="1059"/>
      <c r="DK10" s="1060"/>
      <c r="DL10" s="1058" t="s">
        <v>586</v>
      </c>
      <c r="DM10" s="1059"/>
      <c r="DN10" s="1059"/>
      <c r="DO10" s="1059"/>
      <c r="DP10" s="1060"/>
      <c r="DQ10" s="1058" t="s">
        <v>586</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599</v>
      </c>
      <c r="BT11" s="1084"/>
      <c r="BU11" s="1084"/>
      <c r="BV11" s="1084"/>
      <c r="BW11" s="1084"/>
      <c r="BX11" s="1084"/>
      <c r="BY11" s="1084"/>
      <c r="BZ11" s="1084"/>
      <c r="CA11" s="1084"/>
      <c r="CB11" s="1084"/>
      <c r="CC11" s="1084"/>
      <c r="CD11" s="1084"/>
      <c r="CE11" s="1084"/>
      <c r="CF11" s="1084"/>
      <c r="CG11" s="1085"/>
      <c r="CH11" s="1058">
        <v>1</v>
      </c>
      <c r="CI11" s="1059"/>
      <c r="CJ11" s="1059"/>
      <c r="CK11" s="1059"/>
      <c r="CL11" s="1060"/>
      <c r="CM11" s="1058">
        <v>46</v>
      </c>
      <c r="CN11" s="1059"/>
      <c r="CO11" s="1059"/>
      <c r="CP11" s="1059"/>
      <c r="CQ11" s="1060"/>
      <c r="CR11" s="1058">
        <v>5</v>
      </c>
      <c r="CS11" s="1059"/>
      <c r="CT11" s="1059"/>
      <c r="CU11" s="1059"/>
      <c r="CV11" s="1060"/>
      <c r="CW11" s="1058" t="s">
        <v>586</v>
      </c>
      <c r="CX11" s="1059"/>
      <c r="CY11" s="1059"/>
      <c r="CZ11" s="1059"/>
      <c r="DA11" s="1060"/>
      <c r="DB11" s="1058" t="s">
        <v>586</v>
      </c>
      <c r="DC11" s="1059"/>
      <c r="DD11" s="1059"/>
      <c r="DE11" s="1059"/>
      <c r="DF11" s="1060"/>
      <c r="DG11" s="1058" t="s">
        <v>586</v>
      </c>
      <c r="DH11" s="1059"/>
      <c r="DI11" s="1059"/>
      <c r="DJ11" s="1059"/>
      <c r="DK11" s="1060"/>
      <c r="DL11" s="1058" t="s">
        <v>586</v>
      </c>
      <c r="DM11" s="1059"/>
      <c r="DN11" s="1059"/>
      <c r="DO11" s="1059"/>
      <c r="DP11" s="1060"/>
      <c r="DQ11" s="1058" t="s">
        <v>586</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600</v>
      </c>
      <c r="BT12" s="1084"/>
      <c r="BU12" s="1084"/>
      <c r="BV12" s="1084"/>
      <c r="BW12" s="1084"/>
      <c r="BX12" s="1084"/>
      <c r="BY12" s="1084"/>
      <c r="BZ12" s="1084"/>
      <c r="CA12" s="1084"/>
      <c r="CB12" s="1084"/>
      <c r="CC12" s="1084"/>
      <c r="CD12" s="1084"/>
      <c r="CE12" s="1084"/>
      <c r="CF12" s="1084"/>
      <c r="CG12" s="1085"/>
      <c r="CH12" s="1058">
        <v>1253</v>
      </c>
      <c r="CI12" s="1059"/>
      <c r="CJ12" s="1059"/>
      <c r="CK12" s="1059"/>
      <c r="CL12" s="1060"/>
      <c r="CM12" s="1058">
        <v>18622</v>
      </c>
      <c r="CN12" s="1059"/>
      <c r="CO12" s="1059"/>
      <c r="CP12" s="1059"/>
      <c r="CQ12" s="1060"/>
      <c r="CR12" s="1058">
        <v>30</v>
      </c>
      <c r="CS12" s="1059"/>
      <c r="CT12" s="1059"/>
      <c r="CU12" s="1059"/>
      <c r="CV12" s="1060"/>
      <c r="CW12" s="1058" t="s">
        <v>614</v>
      </c>
      <c r="CX12" s="1059"/>
      <c r="CY12" s="1059"/>
      <c r="CZ12" s="1059"/>
      <c r="DA12" s="1060"/>
      <c r="DB12" s="1058" t="s">
        <v>586</v>
      </c>
      <c r="DC12" s="1059"/>
      <c r="DD12" s="1059"/>
      <c r="DE12" s="1059"/>
      <c r="DF12" s="1060"/>
      <c r="DG12" s="1058" t="s">
        <v>586</v>
      </c>
      <c r="DH12" s="1059"/>
      <c r="DI12" s="1059"/>
      <c r="DJ12" s="1059"/>
      <c r="DK12" s="1060"/>
      <c r="DL12" s="1058" t="s">
        <v>586</v>
      </c>
      <c r="DM12" s="1059"/>
      <c r="DN12" s="1059"/>
      <c r="DO12" s="1059"/>
      <c r="DP12" s="1060"/>
      <c r="DQ12" s="1058" t="s">
        <v>586</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601</v>
      </c>
      <c r="BT13" s="1084"/>
      <c r="BU13" s="1084"/>
      <c r="BV13" s="1084"/>
      <c r="BW13" s="1084"/>
      <c r="BX13" s="1084"/>
      <c r="BY13" s="1084"/>
      <c r="BZ13" s="1084"/>
      <c r="CA13" s="1084"/>
      <c r="CB13" s="1084"/>
      <c r="CC13" s="1084"/>
      <c r="CD13" s="1084"/>
      <c r="CE13" s="1084"/>
      <c r="CF13" s="1084"/>
      <c r="CG13" s="1085"/>
      <c r="CH13" s="1058">
        <v>-1</v>
      </c>
      <c r="CI13" s="1059"/>
      <c r="CJ13" s="1059"/>
      <c r="CK13" s="1059"/>
      <c r="CL13" s="1060"/>
      <c r="CM13" s="1058">
        <v>14</v>
      </c>
      <c r="CN13" s="1059"/>
      <c r="CO13" s="1059"/>
      <c r="CP13" s="1059"/>
      <c r="CQ13" s="1060"/>
      <c r="CR13" s="1058">
        <v>13</v>
      </c>
      <c r="CS13" s="1059"/>
      <c r="CT13" s="1059"/>
      <c r="CU13" s="1059"/>
      <c r="CV13" s="1060"/>
      <c r="CW13" s="1058" t="s">
        <v>586</v>
      </c>
      <c r="CX13" s="1059"/>
      <c r="CY13" s="1059"/>
      <c r="CZ13" s="1059"/>
      <c r="DA13" s="1060"/>
      <c r="DB13" s="1058" t="s">
        <v>586</v>
      </c>
      <c r="DC13" s="1059"/>
      <c r="DD13" s="1059"/>
      <c r="DE13" s="1059"/>
      <c r="DF13" s="1060"/>
      <c r="DG13" s="1058" t="s">
        <v>586</v>
      </c>
      <c r="DH13" s="1059"/>
      <c r="DI13" s="1059"/>
      <c r="DJ13" s="1059"/>
      <c r="DK13" s="1060"/>
      <c r="DL13" s="1058" t="s">
        <v>586</v>
      </c>
      <c r="DM13" s="1059"/>
      <c r="DN13" s="1059"/>
      <c r="DO13" s="1059"/>
      <c r="DP13" s="1060"/>
      <c r="DQ13" s="1058" t="s">
        <v>586</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602</v>
      </c>
      <c r="BT14" s="1084"/>
      <c r="BU14" s="1084"/>
      <c r="BV14" s="1084"/>
      <c r="BW14" s="1084"/>
      <c r="BX14" s="1084"/>
      <c r="BY14" s="1084"/>
      <c r="BZ14" s="1084"/>
      <c r="CA14" s="1084"/>
      <c r="CB14" s="1084"/>
      <c r="CC14" s="1084"/>
      <c r="CD14" s="1084"/>
      <c r="CE14" s="1084"/>
      <c r="CF14" s="1084"/>
      <c r="CG14" s="1085"/>
      <c r="CH14" s="1058">
        <v>4</v>
      </c>
      <c r="CI14" s="1059"/>
      <c r="CJ14" s="1059"/>
      <c r="CK14" s="1059"/>
      <c r="CL14" s="1060"/>
      <c r="CM14" s="1058">
        <v>30</v>
      </c>
      <c r="CN14" s="1059"/>
      <c r="CO14" s="1059"/>
      <c r="CP14" s="1059"/>
      <c r="CQ14" s="1060"/>
      <c r="CR14" s="1058">
        <v>11</v>
      </c>
      <c r="CS14" s="1059"/>
      <c r="CT14" s="1059"/>
      <c r="CU14" s="1059"/>
      <c r="CV14" s="1060"/>
      <c r="CW14" s="1058" t="s">
        <v>586</v>
      </c>
      <c r="CX14" s="1059"/>
      <c r="CY14" s="1059"/>
      <c r="CZ14" s="1059"/>
      <c r="DA14" s="1060"/>
      <c r="DB14" s="1058" t="s">
        <v>586</v>
      </c>
      <c r="DC14" s="1059"/>
      <c r="DD14" s="1059"/>
      <c r="DE14" s="1059"/>
      <c r="DF14" s="1060"/>
      <c r="DG14" s="1058" t="s">
        <v>586</v>
      </c>
      <c r="DH14" s="1059"/>
      <c r="DI14" s="1059"/>
      <c r="DJ14" s="1059"/>
      <c r="DK14" s="1060"/>
      <c r="DL14" s="1058" t="s">
        <v>586</v>
      </c>
      <c r="DM14" s="1059"/>
      <c r="DN14" s="1059"/>
      <c r="DO14" s="1059"/>
      <c r="DP14" s="1060"/>
      <c r="DQ14" s="1058" t="s">
        <v>586</v>
      </c>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603</v>
      </c>
      <c r="BT15" s="1084"/>
      <c r="BU15" s="1084"/>
      <c r="BV15" s="1084"/>
      <c r="BW15" s="1084"/>
      <c r="BX15" s="1084"/>
      <c r="BY15" s="1084"/>
      <c r="BZ15" s="1084"/>
      <c r="CA15" s="1084"/>
      <c r="CB15" s="1084"/>
      <c r="CC15" s="1084"/>
      <c r="CD15" s="1084"/>
      <c r="CE15" s="1084"/>
      <c r="CF15" s="1084"/>
      <c r="CG15" s="1085"/>
      <c r="CH15" s="1058">
        <v>4</v>
      </c>
      <c r="CI15" s="1059"/>
      <c r="CJ15" s="1059"/>
      <c r="CK15" s="1059"/>
      <c r="CL15" s="1060"/>
      <c r="CM15" s="1058">
        <v>-10</v>
      </c>
      <c r="CN15" s="1059"/>
      <c r="CO15" s="1059"/>
      <c r="CP15" s="1059"/>
      <c r="CQ15" s="1060"/>
      <c r="CR15" s="1058">
        <v>3</v>
      </c>
      <c r="CS15" s="1059"/>
      <c r="CT15" s="1059"/>
      <c r="CU15" s="1059"/>
      <c r="CV15" s="1060"/>
      <c r="CW15" s="1058" t="s">
        <v>586</v>
      </c>
      <c r="CX15" s="1059"/>
      <c r="CY15" s="1059"/>
      <c r="CZ15" s="1059"/>
      <c r="DA15" s="1060"/>
      <c r="DB15" s="1058" t="s">
        <v>586</v>
      </c>
      <c r="DC15" s="1059"/>
      <c r="DD15" s="1059"/>
      <c r="DE15" s="1059"/>
      <c r="DF15" s="1060"/>
      <c r="DG15" s="1058" t="s">
        <v>586</v>
      </c>
      <c r="DH15" s="1059"/>
      <c r="DI15" s="1059"/>
      <c r="DJ15" s="1059"/>
      <c r="DK15" s="1060"/>
      <c r="DL15" s="1058" t="s">
        <v>586</v>
      </c>
      <c r="DM15" s="1059"/>
      <c r="DN15" s="1059"/>
      <c r="DO15" s="1059"/>
      <c r="DP15" s="1060"/>
      <c r="DQ15" s="1058" t="s">
        <v>586</v>
      </c>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t="s">
        <v>604</v>
      </c>
      <c r="BT16" s="1084"/>
      <c r="BU16" s="1084"/>
      <c r="BV16" s="1084"/>
      <c r="BW16" s="1084"/>
      <c r="BX16" s="1084"/>
      <c r="BY16" s="1084"/>
      <c r="BZ16" s="1084"/>
      <c r="CA16" s="1084"/>
      <c r="CB16" s="1084"/>
      <c r="CC16" s="1084"/>
      <c r="CD16" s="1084"/>
      <c r="CE16" s="1084"/>
      <c r="CF16" s="1084"/>
      <c r="CG16" s="1085"/>
      <c r="CH16" s="1058">
        <v>3</v>
      </c>
      <c r="CI16" s="1059"/>
      <c r="CJ16" s="1059"/>
      <c r="CK16" s="1059"/>
      <c r="CL16" s="1060"/>
      <c r="CM16" s="1058">
        <v>188</v>
      </c>
      <c r="CN16" s="1059"/>
      <c r="CO16" s="1059"/>
      <c r="CP16" s="1059"/>
      <c r="CQ16" s="1060"/>
      <c r="CR16" s="1058">
        <v>12</v>
      </c>
      <c r="CS16" s="1059"/>
      <c r="CT16" s="1059"/>
      <c r="CU16" s="1059"/>
      <c r="CV16" s="1060"/>
      <c r="CW16" s="1058">
        <v>5</v>
      </c>
      <c r="CX16" s="1059"/>
      <c r="CY16" s="1059"/>
      <c r="CZ16" s="1059"/>
      <c r="DA16" s="1060"/>
      <c r="DB16" s="1058" t="s">
        <v>586</v>
      </c>
      <c r="DC16" s="1059"/>
      <c r="DD16" s="1059"/>
      <c r="DE16" s="1059"/>
      <c r="DF16" s="1060"/>
      <c r="DG16" s="1058" t="s">
        <v>586</v>
      </c>
      <c r="DH16" s="1059"/>
      <c r="DI16" s="1059"/>
      <c r="DJ16" s="1059"/>
      <c r="DK16" s="1060"/>
      <c r="DL16" s="1058" t="s">
        <v>586</v>
      </c>
      <c r="DM16" s="1059"/>
      <c r="DN16" s="1059"/>
      <c r="DO16" s="1059"/>
      <c r="DP16" s="1060"/>
      <c r="DQ16" s="1058" t="s">
        <v>586</v>
      </c>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t="s">
        <v>605</v>
      </c>
      <c r="BT17" s="1084"/>
      <c r="BU17" s="1084"/>
      <c r="BV17" s="1084"/>
      <c r="BW17" s="1084"/>
      <c r="BX17" s="1084"/>
      <c r="BY17" s="1084"/>
      <c r="BZ17" s="1084"/>
      <c r="CA17" s="1084"/>
      <c r="CB17" s="1084"/>
      <c r="CC17" s="1084"/>
      <c r="CD17" s="1084"/>
      <c r="CE17" s="1084"/>
      <c r="CF17" s="1084"/>
      <c r="CG17" s="1085"/>
      <c r="CH17" s="1058">
        <v>1</v>
      </c>
      <c r="CI17" s="1059"/>
      <c r="CJ17" s="1059"/>
      <c r="CK17" s="1059"/>
      <c r="CL17" s="1060"/>
      <c r="CM17" s="1058">
        <v>6</v>
      </c>
      <c r="CN17" s="1059"/>
      <c r="CO17" s="1059"/>
      <c r="CP17" s="1059"/>
      <c r="CQ17" s="1060"/>
      <c r="CR17" s="1058">
        <v>1</v>
      </c>
      <c r="CS17" s="1059"/>
      <c r="CT17" s="1059"/>
      <c r="CU17" s="1059"/>
      <c r="CV17" s="1060"/>
      <c r="CW17" s="1058" t="s">
        <v>586</v>
      </c>
      <c r="CX17" s="1059"/>
      <c r="CY17" s="1059"/>
      <c r="CZ17" s="1059"/>
      <c r="DA17" s="1060"/>
      <c r="DB17" s="1058" t="s">
        <v>586</v>
      </c>
      <c r="DC17" s="1059"/>
      <c r="DD17" s="1059"/>
      <c r="DE17" s="1059"/>
      <c r="DF17" s="1060"/>
      <c r="DG17" s="1058" t="s">
        <v>586</v>
      </c>
      <c r="DH17" s="1059"/>
      <c r="DI17" s="1059"/>
      <c r="DJ17" s="1059"/>
      <c r="DK17" s="1060"/>
      <c r="DL17" s="1058" t="s">
        <v>586</v>
      </c>
      <c r="DM17" s="1059"/>
      <c r="DN17" s="1059"/>
      <c r="DO17" s="1059"/>
      <c r="DP17" s="1060"/>
      <c r="DQ17" s="1058" t="s">
        <v>586</v>
      </c>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t="s">
        <v>606</v>
      </c>
      <c r="BT18" s="1084"/>
      <c r="BU18" s="1084"/>
      <c r="BV18" s="1084"/>
      <c r="BW18" s="1084"/>
      <c r="BX18" s="1084"/>
      <c r="BY18" s="1084"/>
      <c r="BZ18" s="1084"/>
      <c r="CA18" s="1084"/>
      <c r="CB18" s="1084"/>
      <c r="CC18" s="1084"/>
      <c r="CD18" s="1084"/>
      <c r="CE18" s="1084"/>
      <c r="CF18" s="1084"/>
      <c r="CG18" s="1085"/>
      <c r="CH18" s="1058">
        <v>-4</v>
      </c>
      <c r="CI18" s="1059"/>
      <c r="CJ18" s="1059"/>
      <c r="CK18" s="1059"/>
      <c r="CL18" s="1060"/>
      <c r="CM18" s="1058">
        <v>-18</v>
      </c>
      <c r="CN18" s="1059"/>
      <c r="CO18" s="1059"/>
      <c r="CP18" s="1059"/>
      <c r="CQ18" s="1060"/>
      <c r="CR18" s="1058" t="s">
        <v>613</v>
      </c>
      <c r="CS18" s="1059"/>
      <c r="CT18" s="1059"/>
      <c r="CU18" s="1059"/>
      <c r="CV18" s="1060"/>
      <c r="CW18" s="1058" t="s">
        <v>613</v>
      </c>
      <c r="CX18" s="1059"/>
      <c r="CY18" s="1059"/>
      <c r="CZ18" s="1059"/>
      <c r="DA18" s="1060"/>
      <c r="DB18" s="1058" t="s">
        <v>613</v>
      </c>
      <c r="DC18" s="1059"/>
      <c r="DD18" s="1059"/>
      <c r="DE18" s="1059"/>
      <c r="DF18" s="1060"/>
      <c r="DG18" s="1058" t="s">
        <v>613</v>
      </c>
      <c r="DH18" s="1059"/>
      <c r="DI18" s="1059"/>
      <c r="DJ18" s="1059"/>
      <c r="DK18" s="1060"/>
      <c r="DL18" s="1058">
        <v>160</v>
      </c>
      <c r="DM18" s="1059"/>
      <c r="DN18" s="1059"/>
      <c r="DO18" s="1059"/>
      <c r="DP18" s="1060"/>
      <c r="DQ18" s="1058" t="s">
        <v>613</v>
      </c>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t="s">
        <v>607</v>
      </c>
      <c r="BT19" s="1084"/>
      <c r="BU19" s="1084"/>
      <c r="BV19" s="1084"/>
      <c r="BW19" s="1084"/>
      <c r="BX19" s="1084"/>
      <c r="BY19" s="1084"/>
      <c r="BZ19" s="1084"/>
      <c r="CA19" s="1084"/>
      <c r="CB19" s="1084"/>
      <c r="CC19" s="1084"/>
      <c r="CD19" s="1084"/>
      <c r="CE19" s="1084"/>
      <c r="CF19" s="1084"/>
      <c r="CG19" s="1085"/>
      <c r="CH19" s="1058">
        <v>-7</v>
      </c>
      <c r="CI19" s="1059"/>
      <c r="CJ19" s="1059"/>
      <c r="CK19" s="1059"/>
      <c r="CL19" s="1060"/>
      <c r="CM19" s="1058">
        <v>5</v>
      </c>
      <c r="CN19" s="1059"/>
      <c r="CO19" s="1059"/>
      <c r="CP19" s="1059"/>
      <c r="CQ19" s="1060"/>
      <c r="CR19" s="1058" t="s">
        <v>613</v>
      </c>
      <c r="CS19" s="1059"/>
      <c r="CT19" s="1059"/>
      <c r="CU19" s="1059"/>
      <c r="CV19" s="1060"/>
      <c r="CW19" s="1058" t="s">
        <v>613</v>
      </c>
      <c r="CX19" s="1059"/>
      <c r="CY19" s="1059"/>
      <c r="CZ19" s="1059"/>
      <c r="DA19" s="1060"/>
      <c r="DB19" s="1058" t="s">
        <v>613</v>
      </c>
      <c r="DC19" s="1059"/>
      <c r="DD19" s="1059"/>
      <c r="DE19" s="1059"/>
      <c r="DF19" s="1060"/>
      <c r="DG19" s="1058" t="s">
        <v>613</v>
      </c>
      <c r="DH19" s="1059"/>
      <c r="DI19" s="1059"/>
      <c r="DJ19" s="1059"/>
      <c r="DK19" s="1060"/>
      <c r="DL19" s="1058">
        <v>192</v>
      </c>
      <c r="DM19" s="1059"/>
      <c r="DN19" s="1059"/>
      <c r="DO19" s="1059"/>
      <c r="DP19" s="1060"/>
      <c r="DQ19" s="1058" t="s">
        <v>613</v>
      </c>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f>Q7+Q8</f>
        <v>34754</v>
      </c>
      <c r="R23" s="1138"/>
      <c r="S23" s="1138"/>
      <c r="T23" s="1138"/>
      <c r="U23" s="1138"/>
      <c r="V23" s="1138">
        <f>V7+V8</f>
        <v>33766</v>
      </c>
      <c r="W23" s="1138"/>
      <c r="X23" s="1138"/>
      <c r="Y23" s="1138"/>
      <c r="Z23" s="1138"/>
      <c r="AA23" s="1138">
        <f>AA7+AA8</f>
        <v>988</v>
      </c>
      <c r="AB23" s="1138"/>
      <c r="AC23" s="1138"/>
      <c r="AD23" s="1138"/>
      <c r="AE23" s="1139"/>
      <c r="AF23" s="1140">
        <v>844</v>
      </c>
      <c r="AG23" s="1138"/>
      <c r="AH23" s="1138"/>
      <c r="AI23" s="1138"/>
      <c r="AJ23" s="1141"/>
      <c r="AK23" s="1142"/>
      <c r="AL23" s="1143"/>
      <c r="AM23" s="1143"/>
      <c r="AN23" s="1143"/>
      <c r="AO23" s="1143"/>
      <c r="AP23" s="1138">
        <f>AP7</f>
        <v>39379</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7086</v>
      </c>
      <c r="R28" s="1123"/>
      <c r="S28" s="1123"/>
      <c r="T28" s="1123"/>
      <c r="U28" s="1123"/>
      <c r="V28" s="1123">
        <v>7485</v>
      </c>
      <c r="W28" s="1123"/>
      <c r="X28" s="1123"/>
      <c r="Y28" s="1123"/>
      <c r="Z28" s="1123"/>
      <c r="AA28" s="1123">
        <v>-399</v>
      </c>
      <c r="AB28" s="1123"/>
      <c r="AC28" s="1123"/>
      <c r="AD28" s="1123"/>
      <c r="AE28" s="1124"/>
      <c r="AF28" s="1125">
        <v>-399</v>
      </c>
      <c r="AG28" s="1123"/>
      <c r="AH28" s="1123"/>
      <c r="AI28" s="1123"/>
      <c r="AJ28" s="1126"/>
      <c r="AK28" s="1127">
        <v>832</v>
      </c>
      <c r="AL28" s="1115"/>
      <c r="AM28" s="1115"/>
      <c r="AN28" s="1115"/>
      <c r="AO28" s="1115"/>
      <c r="AP28" s="1115" t="s">
        <v>586</v>
      </c>
      <c r="AQ28" s="1115"/>
      <c r="AR28" s="1115"/>
      <c r="AS28" s="1115"/>
      <c r="AT28" s="1115"/>
      <c r="AU28" s="1115" t="s">
        <v>586</v>
      </c>
      <c r="AV28" s="1115"/>
      <c r="AW28" s="1115"/>
      <c r="AX28" s="1115"/>
      <c r="AY28" s="1115"/>
      <c r="AZ28" s="1116" t="s">
        <v>586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234</v>
      </c>
      <c r="R29" s="1113"/>
      <c r="S29" s="1113"/>
      <c r="T29" s="1113"/>
      <c r="U29" s="1113"/>
      <c r="V29" s="1113">
        <v>234</v>
      </c>
      <c r="W29" s="1113"/>
      <c r="X29" s="1113"/>
      <c r="Y29" s="1113"/>
      <c r="Z29" s="1113"/>
      <c r="AA29" s="1113">
        <v>0</v>
      </c>
      <c r="AB29" s="1113"/>
      <c r="AC29" s="1113"/>
      <c r="AD29" s="1113"/>
      <c r="AE29" s="1114"/>
      <c r="AF29" s="1088">
        <v>0</v>
      </c>
      <c r="AG29" s="1089"/>
      <c r="AH29" s="1089"/>
      <c r="AI29" s="1089"/>
      <c r="AJ29" s="1090"/>
      <c r="AK29" s="1049">
        <v>42</v>
      </c>
      <c r="AL29" s="1040"/>
      <c r="AM29" s="1040"/>
      <c r="AN29" s="1040"/>
      <c r="AO29" s="1040"/>
      <c r="AP29" s="1040">
        <v>247</v>
      </c>
      <c r="AQ29" s="1040"/>
      <c r="AR29" s="1040"/>
      <c r="AS29" s="1040"/>
      <c r="AT29" s="1040"/>
      <c r="AU29" s="1040">
        <v>34</v>
      </c>
      <c r="AV29" s="1040"/>
      <c r="AW29" s="1040"/>
      <c r="AX29" s="1040"/>
      <c r="AY29" s="1040"/>
      <c r="AZ29" s="1111" t="s">
        <v>586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441</v>
      </c>
      <c r="R30" s="1113"/>
      <c r="S30" s="1113"/>
      <c r="T30" s="1113"/>
      <c r="U30" s="1113"/>
      <c r="V30" s="1113">
        <v>440</v>
      </c>
      <c r="W30" s="1113"/>
      <c r="X30" s="1113"/>
      <c r="Y30" s="1113"/>
      <c r="Z30" s="1113"/>
      <c r="AA30" s="1113">
        <v>1</v>
      </c>
      <c r="AB30" s="1113"/>
      <c r="AC30" s="1113"/>
      <c r="AD30" s="1113"/>
      <c r="AE30" s="1114"/>
      <c r="AF30" s="1088">
        <v>1</v>
      </c>
      <c r="AG30" s="1089"/>
      <c r="AH30" s="1089"/>
      <c r="AI30" s="1089"/>
      <c r="AJ30" s="1090"/>
      <c r="AK30" s="1049">
        <v>169</v>
      </c>
      <c r="AL30" s="1040"/>
      <c r="AM30" s="1040"/>
      <c r="AN30" s="1040"/>
      <c r="AO30" s="1040"/>
      <c r="AP30" s="1040" t="s">
        <v>586</v>
      </c>
      <c r="AQ30" s="1040"/>
      <c r="AR30" s="1040"/>
      <c r="AS30" s="1040"/>
      <c r="AT30" s="1040"/>
      <c r="AU30" s="1040" t="s">
        <v>586</v>
      </c>
      <c r="AV30" s="1040"/>
      <c r="AW30" s="1040"/>
      <c r="AX30" s="1040"/>
      <c r="AY30" s="1040"/>
      <c r="AZ30" s="1111" t="s">
        <v>586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4885</v>
      </c>
      <c r="R31" s="1113"/>
      <c r="S31" s="1113"/>
      <c r="T31" s="1113"/>
      <c r="U31" s="1113"/>
      <c r="V31" s="1113">
        <v>4772</v>
      </c>
      <c r="W31" s="1113"/>
      <c r="X31" s="1113"/>
      <c r="Y31" s="1113"/>
      <c r="Z31" s="1113"/>
      <c r="AA31" s="1113">
        <v>113</v>
      </c>
      <c r="AB31" s="1113"/>
      <c r="AC31" s="1113"/>
      <c r="AD31" s="1113"/>
      <c r="AE31" s="1114"/>
      <c r="AF31" s="1088">
        <v>113</v>
      </c>
      <c r="AG31" s="1089"/>
      <c r="AH31" s="1089"/>
      <c r="AI31" s="1089"/>
      <c r="AJ31" s="1090"/>
      <c r="AK31" s="1049">
        <v>830</v>
      </c>
      <c r="AL31" s="1040"/>
      <c r="AM31" s="1040"/>
      <c r="AN31" s="1040"/>
      <c r="AO31" s="1040"/>
      <c r="AP31" s="1040" t="s">
        <v>586</v>
      </c>
      <c r="AQ31" s="1040"/>
      <c r="AR31" s="1040"/>
      <c r="AS31" s="1040"/>
      <c r="AT31" s="1040"/>
      <c r="AU31" s="1040" t="s">
        <v>586</v>
      </c>
      <c r="AV31" s="1040"/>
      <c r="AW31" s="1040"/>
      <c r="AX31" s="1040"/>
      <c r="AY31" s="1040"/>
      <c r="AZ31" s="1111" t="s">
        <v>586</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32</v>
      </c>
      <c r="R32" s="1113"/>
      <c r="S32" s="1113"/>
      <c r="T32" s="1113"/>
      <c r="U32" s="1113"/>
      <c r="V32" s="1113">
        <v>32</v>
      </c>
      <c r="W32" s="1113"/>
      <c r="X32" s="1113"/>
      <c r="Y32" s="1113"/>
      <c r="Z32" s="1113"/>
      <c r="AA32" s="1113" t="s">
        <v>586</v>
      </c>
      <c r="AB32" s="1113"/>
      <c r="AC32" s="1113"/>
      <c r="AD32" s="1113"/>
      <c r="AE32" s="1114"/>
      <c r="AF32" s="1088" t="s">
        <v>400</v>
      </c>
      <c r="AG32" s="1089"/>
      <c r="AH32" s="1089"/>
      <c r="AI32" s="1089"/>
      <c r="AJ32" s="1090"/>
      <c r="AK32" s="1049" t="s">
        <v>586</v>
      </c>
      <c r="AL32" s="1040"/>
      <c r="AM32" s="1040"/>
      <c r="AN32" s="1040"/>
      <c r="AO32" s="1040"/>
      <c r="AP32" s="1040" t="s">
        <v>586</v>
      </c>
      <c r="AQ32" s="1040"/>
      <c r="AR32" s="1040"/>
      <c r="AS32" s="1040"/>
      <c r="AT32" s="1040"/>
      <c r="AU32" s="1040" t="s">
        <v>586</v>
      </c>
      <c r="AV32" s="1040"/>
      <c r="AW32" s="1040"/>
      <c r="AX32" s="1040"/>
      <c r="AY32" s="1040"/>
      <c r="AZ32" s="1111" t="s">
        <v>586</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401</v>
      </c>
      <c r="C33" s="1107"/>
      <c r="D33" s="1107"/>
      <c r="E33" s="1107"/>
      <c r="F33" s="1107"/>
      <c r="G33" s="1107"/>
      <c r="H33" s="1107"/>
      <c r="I33" s="1107"/>
      <c r="J33" s="1107"/>
      <c r="K33" s="1107"/>
      <c r="L33" s="1107"/>
      <c r="M33" s="1107"/>
      <c r="N33" s="1107"/>
      <c r="O33" s="1107"/>
      <c r="P33" s="1108"/>
      <c r="Q33" s="1112">
        <v>7</v>
      </c>
      <c r="R33" s="1113"/>
      <c r="S33" s="1113"/>
      <c r="T33" s="1113"/>
      <c r="U33" s="1113"/>
      <c r="V33" s="1113">
        <v>5</v>
      </c>
      <c r="W33" s="1113"/>
      <c r="X33" s="1113"/>
      <c r="Y33" s="1113"/>
      <c r="Z33" s="1113"/>
      <c r="AA33" s="1113">
        <v>2</v>
      </c>
      <c r="AB33" s="1113"/>
      <c r="AC33" s="1113"/>
      <c r="AD33" s="1113"/>
      <c r="AE33" s="1114"/>
      <c r="AF33" s="1088">
        <v>2</v>
      </c>
      <c r="AG33" s="1089"/>
      <c r="AH33" s="1089"/>
      <c r="AI33" s="1089"/>
      <c r="AJ33" s="1090"/>
      <c r="AK33" s="1049" t="s">
        <v>586</v>
      </c>
      <c r="AL33" s="1040"/>
      <c r="AM33" s="1040"/>
      <c r="AN33" s="1040"/>
      <c r="AO33" s="1040"/>
      <c r="AP33" s="1040" t="s">
        <v>586</v>
      </c>
      <c r="AQ33" s="1040"/>
      <c r="AR33" s="1040"/>
      <c r="AS33" s="1040"/>
      <c r="AT33" s="1040"/>
      <c r="AU33" s="1040" t="s">
        <v>586</v>
      </c>
      <c r="AV33" s="1040"/>
      <c r="AW33" s="1040"/>
      <c r="AX33" s="1040"/>
      <c r="AY33" s="1040"/>
      <c r="AZ33" s="1111" t="s">
        <v>586</v>
      </c>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402</v>
      </c>
      <c r="C34" s="1107"/>
      <c r="D34" s="1107"/>
      <c r="E34" s="1107"/>
      <c r="F34" s="1107"/>
      <c r="G34" s="1107"/>
      <c r="H34" s="1107"/>
      <c r="I34" s="1107"/>
      <c r="J34" s="1107"/>
      <c r="K34" s="1107"/>
      <c r="L34" s="1107"/>
      <c r="M34" s="1107"/>
      <c r="N34" s="1107"/>
      <c r="O34" s="1107"/>
      <c r="P34" s="1108"/>
      <c r="Q34" s="1112">
        <v>1137</v>
      </c>
      <c r="R34" s="1113"/>
      <c r="S34" s="1113"/>
      <c r="T34" s="1113"/>
      <c r="U34" s="1113"/>
      <c r="V34" s="1113">
        <v>1039</v>
      </c>
      <c r="W34" s="1113"/>
      <c r="X34" s="1113"/>
      <c r="Y34" s="1113"/>
      <c r="Z34" s="1113"/>
      <c r="AA34" s="1113">
        <v>98</v>
      </c>
      <c r="AB34" s="1113"/>
      <c r="AC34" s="1113"/>
      <c r="AD34" s="1113"/>
      <c r="AE34" s="1114"/>
      <c r="AF34" s="1088">
        <v>2599</v>
      </c>
      <c r="AG34" s="1089"/>
      <c r="AH34" s="1089"/>
      <c r="AI34" s="1089"/>
      <c r="AJ34" s="1090"/>
      <c r="AK34" s="1049">
        <v>80</v>
      </c>
      <c r="AL34" s="1040"/>
      <c r="AM34" s="1040"/>
      <c r="AN34" s="1040"/>
      <c r="AO34" s="1040"/>
      <c r="AP34" s="1040">
        <v>2642</v>
      </c>
      <c r="AQ34" s="1040"/>
      <c r="AR34" s="1040"/>
      <c r="AS34" s="1040"/>
      <c r="AT34" s="1040"/>
      <c r="AU34" s="1040">
        <v>2214</v>
      </c>
      <c r="AV34" s="1040"/>
      <c r="AW34" s="1040"/>
      <c r="AX34" s="1040"/>
      <c r="AY34" s="1040"/>
      <c r="AZ34" s="1111" t="s">
        <v>586</v>
      </c>
      <c r="BA34" s="1111"/>
      <c r="BB34" s="1111"/>
      <c r="BC34" s="1111"/>
      <c r="BD34" s="1111"/>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404</v>
      </c>
      <c r="C35" s="1107"/>
      <c r="D35" s="1107"/>
      <c r="E35" s="1107"/>
      <c r="F35" s="1107"/>
      <c r="G35" s="1107"/>
      <c r="H35" s="1107"/>
      <c r="I35" s="1107"/>
      <c r="J35" s="1107"/>
      <c r="K35" s="1107"/>
      <c r="L35" s="1107"/>
      <c r="M35" s="1107"/>
      <c r="N35" s="1107"/>
      <c r="O35" s="1107"/>
      <c r="P35" s="1108"/>
      <c r="Q35" s="1112">
        <v>2099</v>
      </c>
      <c r="R35" s="1113"/>
      <c r="S35" s="1113"/>
      <c r="T35" s="1113"/>
      <c r="U35" s="1113"/>
      <c r="V35" s="1113">
        <v>2078</v>
      </c>
      <c r="W35" s="1113"/>
      <c r="X35" s="1113"/>
      <c r="Y35" s="1113"/>
      <c r="Z35" s="1113"/>
      <c r="AA35" s="1113">
        <v>21</v>
      </c>
      <c r="AB35" s="1113"/>
      <c r="AC35" s="1113"/>
      <c r="AD35" s="1113"/>
      <c r="AE35" s="1114"/>
      <c r="AF35" s="1088">
        <v>4</v>
      </c>
      <c r="AG35" s="1089"/>
      <c r="AH35" s="1089"/>
      <c r="AI35" s="1089"/>
      <c r="AJ35" s="1090"/>
      <c r="AK35" s="1049">
        <v>511</v>
      </c>
      <c r="AL35" s="1040"/>
      <c r="AM35" s="1040"/>
      <c r="AN35" s="1040"/>
      <c r="AO35" s="1040"/>
      <c r="AP35" s="1040">
        <v>8979</v>
      </c>
      <c r="AQ35" s="1040"/>
      <c r="AR35" s="1040"/>
      <c r="AS35" s="1040"/>
      <c r="AT35" s="1040"/>
      <c r="AU35" s="1040">
        <v>5360</v>
      </c>
      <c r="AV35" s="1040"/>
      <c r="AW35" s="1040"/>
      <c r="AX35" s="1040"/>
      <c r="AY35" s="1040"/>
      <c r="AZ35" s="1111" t="s">
        <v>586</v>
      </c>
      <c r="BA35" s="1111"/>
      <c r="BB35" s="1111"/>
      <c r="BC35" s="1111"/>
      <c r="BD35" s="1111"/>
      <c r="BE35" s="1101" t="s">
        <v>405</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406</v>
      </c>
      <c r="C36" s="1107"/>
      <c r="D36" s="1107"/>
      <c r="E36" s="1107"/>
      <c r="F36" s="1107"/>
      <c r="G36" s="1107"/>
      <c r="H36" s="1107"/>
      <c r="I36" s="1107"/>
      <c r="J36" s="1107"/>
      <c r="K36" s="1107"/>
      <c r="L36" s="1107"/>
      <c r="M36" s="1107"/>
      <c r="N36" s="1107"/>
      <c r="O36" s="1107"/>
      <c r="P36" s="1108"/>
      <c r="Q36" s="1112">
        <v>345</v>
      </c>
      <c r="R36" s="1113"/>
      <c r="S36" s="1113"/>
      <c r="T36" s="1113"/>
      <c r="U36" s="1113"/>
      <c r="V36" s="1113">
        <v>344</v>
      </c>
      <c r="W36" s="1113"/>
      <c r="X36" s="1113"/>
      <c r="Y36" s="1113"/>
      <c r="Z36" s="1113"/>
      <c r="AA36" s="1113">
        <v>1</v>
      </c>
      <c r="AB36" s="1113"/>
      <c r="AC36" s="1113"/>
      <c r="AD36" s="1113"/>
      <c r="AE36" s="1114"/>
      <c r="AF36" s="1088">
        <v>1</v>
      </c>
      <c r="AG36" s="1089"/>
      <c r="AH36" s="1089"/>
      <c r="AI36" s="1089"/>
      <c r="AJ36" s="1090"/>
      <c r="AK36" s="1049">
        <v>133</v>
      </c>
      <c r="AL36" s="1040"/>
      <c r="AM36" s="1040"/>
      <c r="AN36" s="1040"/>
      <c r="AO36" s="1040"/>
      <c r="AP36" s="1040">
        <v>1735</v>
      </c>
      <c r="AQ36" s="1040"/>
      <c r="AR36" s="1040"/>
      <c r="AS36" s="1040"/>
      <c r="AT36" s="1040"/>
      <c r="AU36" s="1040">
        <v>1730</v>
      </c>
      <c r="AV36" s="1040"/>
      <c r="AW36" s="1040"/>
      <c r="AX36" s="1040"/>
      <c r="AY36" s="1040"/>
      <c r="AZ36" s="1111" t="s">
        <v>586</v>
      </c>
      <c r="BA36" s="1111"/>
      <c r="BB36" s="1111"/>
      <c r="BC36" s="1111"/>
      <c r="BD36" s="1111"/>
      <c r="BE36" s="1101" t="s">
        <v>407</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408</v>
      </c>
      <c r="C37" s="1107"/>
      <c r="D37" s="1107"/>
      <c r="E37" s="1107"/>
      <c r="F37" s="1107"/>
      <c r="G37" s="1107"/>
      <c r="H37" s="1107"/>
      <c r="I37" s="1107"/>
      <c r="J37" s="1107"/>
      <c r="K37" s="1107"/>
      <c r="L37" s="1107"/>
      <c r="M37" s="1107"/>
      <c r="N37" s="1107"/>
      <c r="O37" s="1107"/>
      <c r="P37" s="1108"/>
      <c r="Q37" s="1112">
        <v>8</v>
      </c>
      <c r="R37" s="1113"/>
      <c r="S37" s="1113"/>
      <c r="T37" s="1113"/>
      <c r="U37" s="1113"/>
      <c r="V37" s="1113">
        <v>8</v>
      </c>
      <c r="W37" s="1113"/>
      <c r="X37" s="1113"/>
      <c r="Y37" s="1113"/>
      <c r="Z37" s="1113"/>
      <c r="AA37" s="1113">
        <v>0</v>
      </c>
      <c r="AB37" s="1113"/>
      <c r="AC37" s="1113"/>
      <c r="AD37" s="1113"/>
      <c r="AE37" s="1114"/>
      <c r="AF37" s="1088">
        <v>0</v>
      </c>
      <c r="AG37" s="1089"/>
      <c r="AH37" s="1089"/>
      <c r="AI37" s="1089"/>
      <c r="AJ37" s="1090"/>
      <c r="AK37" s="1049">
        <v>5</v>
      </c>
      <c r="AL37" s="1040"/>
      <c r="AM37" s="1040"/>
      <c r="AN37" s="1040"/>
      <c r="AO37" s="1040"/>
      <c r="AP37" s="1040">
        <v>3</v>
      </c>
      <c r="AQ37" s="1040"/>
      <c r="AR37" s="1040"/>
      <c r="AS37" s="1040"/>
      <c r="AT37" s="1040"/>
      <c r="AU37" s="1040">
        <v>2</v>
      </c>
      <c r="AV37" s="1040"/>
      <c r="AW37" s="1040"/>
      <c r="AX37" s="1040"/>
      <c r="AY37" s="1040"/>
      <c r="AZ37" s="1111" t="s">
        <v>586</v>
      </c>
      <c r="BA37" s="1111"/>
      <c r="BB37" s="1111"/>
      <c r="BC37" s="1111"/>
      <c r="BD37" s="1111"/>
      <c r="BE37" s="1101" t="s">
        <v>407</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410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f>AF28+AF29+AF30+AF31+AF33+AF34+AF35+AF36+AF37</f>
        <v>2321</v>
      </c>
      <c r="AG63" s="1028"/>
      <c r="AH63" s="1028"/>
      <c r="AI63" s="1028"/>
      <c r="AJ63" s="1099"/>
      <c r="AK63" s="1100"/>
      <c r="AL63" s="1032"/>
      <c r="AM63" s="1032"/>
      <c r="AN63" s="1032"/>
      <c r="AO63" s="1032"/>
      <c r="AP63" s="1028">
        <f>AP29+AP34+AP35+AP36+AP37</f>
        <v>13606</v>
      </c>
      <c r="AQ63" s="1028"/>
      <c r="AR63" s="1028"/>
      <c r="AS63" s="1028"/>
      <c r="AT63" s="1028"/>
      <c r="AU63" s="1028">
        <f>AU29+AU34+AU35+AU36+AU37</f>
        <v>9340</v>
      </c>
      <c r="AV63" s="1028"/>
      <c r="AW63" s="1028"/>
      <c r="AX63" s="1028"/>
      <c r="AY63" s="1028"/>
      <c r="AZ63" s="1094"/>
      <c r="BA63" s="1094"/>
      <c r="BB63" s="1094"/>
      <c r="BC63" s="1094"/>
      <c r="BD63" s="1094"/>
      <c r="BE63" s="1029"/>
      <c r="BF63" s="1029"/>
      <c r="BG63" s="1029"/>
      <c r="BH63" s="1029"/>
      <c r="BI63" s="1030"/>
      <c r="BJ63" s="1095" t="s">
        <v>411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413</v>
      </c>
      <c r="B66" s="1065"/>
      <c r="C66" s="1065"/>
      <c r="D66" s="1065"/>
      <c r="E66" s="1065"/>
      <c r="F66" s="1065"/>
      <c r="G66" s="1065"/>
      <c r="H66" s="1065"/>
      <c r="I66" s="1065"/>
      <c r="J66" s="1065"/>
      <c r="K66" s="1065"/>
      <c r="L66" s="1065"/>
      <c r="M66" s="1065"/>
      <c r="N66" s="1065"/>
      <c r="O66" s="1065"/>
      <c r="P66" s="1066"/>
      <c r="Q66" s="1070" t="s">
        <v>414</v>
      </c>
      <c r="R66" s="1071"/>
      <c r="S66" s="1071"/>
      <c r="T66" s="1071"/>
      <c r="U66" s="1072"/>
      <c r="V66" s="1070" t="s">
        <v>415</v>
      </c>
      <c r="W66" s="1071"/>
      <c r="X66" s="1071"/>
      <c r="Y66" s="1071"/>
      <c r="Z66" s="1072"/>
      <c r="AA66" s="1070" t="s">
        <v>416</v>
      </c>
      <c r="AB66" s="1071"/>
      <c r="AC66" s="1071"/>
      <c r="AD66" s="1071"/>
      <c r="AE66" s="1072"/>
      <c r="AF66" s="1076" t="s">
        <v>417</v>
      </c>
      <c r="AG66" s="1077"/>
      <c r="AH66" s="1077"/>
      <c r="AI66" s="1077"/>
      <c r="AJ66" s="1078"/>
      <c r="AK66" s="1070" t="s">
        <v>418</v>
      </c>
      <c r="AL66" s="1065"/>
      <c r="AM66" s="1065"/>
      <c r="AN66" s="1065"/>
      <c r="AO66" s="1066"/>
      <c r="AP66" s="1070" t="s">
        <v>419</v>
      </c>
      <c r="AQ66" s="1071"/>
      <c r="AR66" s="1071"/>
      <c r="AS66" s="1071"/>
      <c r="AT66" s="1072"/>
      <c r="AU66" s="1070" t="s">
        <v>420</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587</v>
      </c>
      <c r="C68" s="1055"/>
      <c r="D68" s="1055"/>
      <c r="E68" s="1055"/>
      <c r="F68" s="1055"/>
      <c r="G68" s="1055"/>
      <c r="H68" s="1055"/>
      <c r="I68" s="1055"/>
      <c r="J68" s="1055"/>
      <c r="K68" s="1055"/>
      <c r="L68" s="1055"/>
      <c r="M68" s="1055"/>
      <c r="N68" s="1055"/>
      <c r="O68" s="1055"/>
      <c r="P68" s="1056"/>
      <c r="Q68" s="1057">
        <v>14739</v>
      </c>
      <c r="R68" s="1051"/>
      <c r="S68" s="1051"/>
      <c r="T68" s="1051"/>
      <c r="U68" s="1051"/>
      <c r="V68" s="1051">
        <v>14662</v>
      </c>
      <c r="W68" s="1051"/>
      <c r="X68" s="1051"/>
      <c r="Y68" s="1051"/>
      <c r="Z68" s="1051"/>
      <c r="AA68" s="1051">
        <v>77</v>
      </c>
      <c r="AB68" s="1051"/>
      <c r="AC68" s="1051"/>
      <c r="AD68" s="1051"/>
      <c r="AE68" s="1051"/>
      <c r="AF68" s="1051">
        <v>77</v>
      </c>
      <c r="AG68" s="1051"/>
      <c r="AH68" s="1051"/>
      <c r="AI68" s="1051"/>
      <c r="AJ68" s="1051"/>
      <c r="AK68" s="1051">
        <v>500</v>
      </c>
      <c r="AL68" s="1051"/>
      <c r="AM68" s="1051"/>
      <c r="AN68" s="1051"/>
      <c r="AO68" s="1051"/>
      <c r="AP68" s="1051" t="s">
        <v>586</v>
      </c>
      <c r="AQ68" s="1051"/>
      <c r="AR68" s="1051"/>
      <c r="AS68" s="1051"/>
      <c r="AT68" s="1051"/>
      <c r="AU68" s="1051" t="s">
        <v>586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588</v>
      </c>
      <c r="C69" s="1044"/>
      <c r="D69" s="1044"/>
      <c r="E69" s="1044"/>
      <c r="F69" s="1044"/>
      <c r="G69" s="1044"/>
      <c r="H69" s="1044"/>
      <c r="I69" s="1044"/>
      <c r="J69" s="1044"/>
      <c r="K69" s="1044"/>
      <c r="L69" s="1044"/>
      <c r="M69" s="1044"/>
      <c r="N69" s="1044"/>
      <c r="O69" s="1044"/>
      <c r="P69" s="1045"/>
      <c r="Q69" s="1046">
        <v>491</v>
      </c>
      <c r="R69" s="1040"/>
      <c r="S69" s="1040"/>
      <c r="T69" s="1040"/>
      <c r="U69" s="1040"/>
      <c r="V69" s="1040">
        <v>470</v>
      </c>
      <c r="W69" s="1040"/>
      <c r="X69" s="1040"/>
      <c r="Y69" s="1040"/>
      <c r="Z69" s="1040"/>
      <c r="AA69" s="1040">
        <v>21</v>
      </c>
      <c r="AB69" s="1040"/>
      <c r="AC69" s="1040"/>
      <c r="AD69" s="1040"/>
      <c r="AE69" s="1040"/>
      <c r="AF69" s="1040">
        <v>21</v>
      </c>
      <c r="AG69" s="1040"/>
      <c r="AH69" s="1040"/>
      <c r="AI69" s="1040"/>
      <c r="AJ69" s="1040"/>
      <c r="AK69" s="1040">
        <v>72</v>
      </c>
      <c r="AL69" s="1040"/>
      <c r="AM69" s="1040"/>
      <c r="AN69" s="1040"/>
      <c r="AO69" s="1040"/>
      <c r="AP69" s="1040" t="s">
        <v>586</v>
      </c>
      <c r="AQ69" s="1040"/>
      <c r="AR69" s="1040"/>
      <c r="AS69" s="1040"/>
      <c r="AT69" s="1040"/>
      <c r="AU69" s="1040" t="s">
        <v>586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589</v>
      </c>
      <c r="C70" s="1044"/>
      <c r="D70" s="1044"/>
      <c r="E70" s="1044"/>
      <c r="F70" s="1044"/>
      <c r="G70" s="1044"/>
      <c r="H70" s="1044"/>
      <c r="I70" s="1044"/>
      <c r="J70" s="1044"/>
      <c r="K70" s="1044"/>
      <c r="L70" s="1044"/>
      <c r="M70" s="1044"/>
      <c r="N70" s="1044"/>
      <c r="O70" s="1044"/>
      <c r="P70" s="1045"/>
      <c r="Q70" s="1046">
        <v>61</v>
      </c>
      <c r="R70" s="1040"/>
      <c r="S70" s="1040"/>
      <c r="T70" s="1040"/>
      <c r="U70" s="1040"/>
      <c r="V70" s="1040">
        <v>57</v>
      </c>
      <c r="W70" s="1040"/>
      <c r="X70" s="1040"/>
      <c r="Y70" s="1040"/>
      <c r="Z70" s="1040"/>
      <c r="AA70" s="1040">
        <v>4</v>
      </c>
      <c r="AB70" s="1040"/>
      <c r="AC70" s="1040"/>
      <c r="AD70" s="1040"/>
      <c r="AE70" s="1040"/>
      <c r="AF70" s="1040">
        <v>4</v>
      </c>
      <c r="AG70" s="1040"/>
      <c r="AH70" s="1040"/>
      <c r="AI70" s="1040"/>
      <c r="AJ70" s="1040"/>
      <c r="AK70" s="1040">
        <v>0</v>
      </c>
      <c r="AL70" s="1040"/>
      <c r="AM70" s="1040"/>
      <c r="AN70" s="1040"/>
      <c r="AO70" s="1040"/>
      <c r="AP70" s="1040" t="s">
        <v>586</v>
      </c>
      <c r="AQ70" s="1040"/>
      <c r="AR70" s="1040"/>
      <c r="AS70" s="1040"/>
      <c r="AT70" s="1040"/>
      <c r="AU70" s="1040" t="s">
        <v>586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590</v>
      </c>
      <c r="C71" s="1044"/>
      <c r="D71" s="1044"/>
      <c r="E71" s="1044"/>
      <c r="F71" s="1044"/>
      <c r="G71" s="1044"/>
      <c r="H71" s="1044"/>
      <c r="I71" s="1044"/>
      <c r="J71" s="1044"/>
      <c r="K71" s="1044"/>
      <c r="L71" s="1044"/>
      <c r="M71" s="1044"/>
      <c r="N71" s="1044"/>
      <c r="O71" s="1044"/>
      <c r="P71" s="1045"/>
      <c r="Q71" s="1046">
        <v>1732</v>
      </c>
      <c r="R71" s="1040"/>
      <c r="S71" s="1040"/>
      <c r="T71" s="1040"/>
      <c r="U71" s="1040"/>
      <c r="V71" s="1040">
        <v>1728</v>
      </c>
      <c r="W71" s="1040"/>
      <c r="X71" s="1040"/>
      <c r="Y71" s="1040"/>
      <c r="Z71" s="1040"/>
      <c r="AA71" s="1040">
        <v>4</v>
      </c>
      <c r="AB71" s="1040"/>
      <c r="AC71" s="1040"/>
      <c r="AD71" s="1040"/>
      <c r="AE71" s="1040"/>
      <c r="AF71" s="1040">
        <v>4</v>
      </c>
      <c r="AG71" s="1040"/>
      <c r="AH71" s="1040"/>
      <c r="AI71" s="1040"/>
      <c r="AJ71" s="1040"/>
      <c r="AK71" s="1040">
        <v>2</v>
      </c>
      <c r="AL71" s="1040"/>
      <c r="AM71" s="1040"/>
      <c r="AN71" s="1040"/>
      <c r="AO71" s="1040"/>
      <c r="AP71" s="1040" t="s">
        <v>586</v>
      </c>
      <c r="AQ71" s="1040"/>
      <c r="AR71" s="1040"/>
      <c r="AS71" s="1040"/>
      <c r="AT71" s="1040"/>
      <c r="AU71" s="1040" t="s">
        <v>586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591</v>
      </c>
      <c r="C72" s="1044"/>
      <c r="D72" s="1044"/>
      <c r="E72" s="1044"/>
      <c r="F72" s="1044"/>
      <c r="G72" s="1044"/>
      <c r="H72" s="1044"/>
      <c r="I72" s="1044"/>
      <c r="J72" s="1044"/>
      <c r="K72" s="1044"/>
      <c r="L72" s="1044"/>
      <c r="M72" s="1044"/>
      <c r="N72" s="1044"/>
      <c r="O72" s="1044"/>
      <c r="P72" s="1045"/>
      <c r="Q72" s="1046">
        <v>281185</v>
      </c>
      <c r="R72" s="1040"/>
      <c r="S72" s="1040"/>
      <c r="T72" s="1040"/>
      <c r="U72" s="1040"/>
      <c r="V72" s="1040">
        <v>271261</v>
      </c>
      <c r="W72" s="1040"/>
      <c r="X72" s="1040"/>
      <c r="Y72" s="1040"/>
      <c r="Z72" s="1040"/>
      <c r="AA72" s="1040">
        <v>9925</v>
      </c>
      <c r="AB72" s="1040"/>
      <c r="AC72" s="1040"/>
      <c r="AD72" s="1040"/>
      <c r="AE72" s="1040"/>
      <c r="AF72" s="1040">
        <v>9925</v>
      </c>
      <c r="AG72" s="1040"/>
      <c r="AH72" s="1040"/>
      <c r="AI72" s="1040"/>
      <c r="AJ72" s="1040"/>
      <c r="AK72" s="1040">
        <v>1647</v>
      </c>
      <c r="AL72" s="1040"/>
      <c r="AM72" s="1040"/>
      <c r="AN72" s="1040"/>
      <c r="AO72" s="1040"/>
      <c r="AP72" s="1040" t="s">
        <v>586</v>
      </c>
      <c r="AQ72" s="1040"/>
      <c r="AR72" s="1040"/>
      <c r="AS72" s="1040"/>
      <c r="AT72" s="1040"/>
      <c r="AU72" s="1040" t="s">
        <v>586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592</v>
      </c>
      <c r="C73" s="1044"/>
      <c r="D73" s="1044"/>
      <c r="E73" s="1044"/>
      <c r="F73" s="1044"/>
      <c r="G73" s="1044"/>
      <c r="H73" s="1044"/>
      <c r="I73" s="1044"/>
      <c r="J73" s="1044"/>
      <c r="K73" s="1044"/>
      <c r="L73" s="1044"/>
      <c r="M73" s="1044"/>
      <c r="N73" s="1044"/>
      <c r="O73" s="1044"/>
      <c r="P73" s="1045"/>
      <c r="Q73" s="1046">
        <v>859</v>
      </c>
      <c r="R73" s="1040"/>
      <c r="S73" s="1040"/>
      <c r="T73" s="1040"/>
      <c r="U73" s="1040"/>
      <c r="V73" s="1040">
        <v>789</v>
      </c>
      <c r="W73" s="1040"/>
      <c r="X73" s="1040"/>
      <c r="Y73" s="1040"/>
      <c r="Z73" s="1040"/>
      <c r="AA73" s="1040">
        <v>69</v>
      </c>
      <c r="AB73" s="1040"/>
      <c r="AC73" s="1040"/>
      <c r="AD73" s="1040"/>
      <c r="AE73" s="1040"/>
      <c r="AF73" s="1040">
        <v>69</v>
      </c>
      <c r="AG73" s="1040"/>
      <c r="AH73" s="1040"/>
      <c r="AI73" s="1040"/>
      <c r="AJ73" s="1040"/>
      <c r="AK73" s="1040" t="s">
        <v>586</v>
      </c>
      <c r="AL73" s="1040"/>
      <c r="AM73" s="1040"/>
      <c r="AN73" s="1040"/>
      <c r="AO73" s="1040"/>
      <c r="AP73" s="1040">
        <v>444</v>
      </c>
      <c r="AQ73" s="1040"/>
      <c r="AR73" s="1040"/>
      <c r="AS73" s="1040"/>
      <c r="AT73" s="1040"/>
      <c r="AU73" s="1040">
        <v>329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593</v>
      </c>
      <c r="C74" s="1044"/>
      <c r="D74" s="1044"/>
      <c r="E74" s="1044"/>
      <c r="F74" s="1044"/>
      <c r="G74" s="1044"/>
      <c r="H74" s="1044"/>
      <c r="I74" s="1044"/>
      <c r="J74" s="1044"/>
      <c r="K74" s="1044"/>
      <c r="L74" s="1044"/>
      <c r="M74" s="1044"/>
      <c r="N74" s="1044"/>
      <c r="O74" s="1044"/>
      <c r="P74" s="1045"/>
      <c r="Q74" s="1046">
        <v>1399</v>
      </c>
      <c r="R74" s="1040"/>
      <c r="S74" s="1040"/>
      <c r="T74" s="1040"/>
      <c r="U74" s="1040"/>
      <c r="V74" s="1040">
        <v>1383</v>
      </c>
      <c r="W74" s="1040"/>
      <c r="X74" s="1040"/>
      <c r="Y74" s="1040"/>
      <c r="Z74" s="1040"/>
      <c r="AA74" s="1040">
        <v>16</v>
      </c>
      <c r="AB74" s="1040"/>
      <c r="AC74" s="1040"/>
      <c r="AD74" s="1040"/>
      <c r="AE74" s="1040"/>
      <c r="AF74" s="1040">
        <v>16</v>
      </c>
      <c r="AG74" s="1040"/>
      <c r="AH74" s="1040"/>
      <c r="AI74" s="1040"/>
      <c r="AJ74" s="1040"/>
      <c r="AK74" s="1040">
        <v>7</v>
      </c>
      <c r="AL74" s="1040"/>
      <c r="AM74" s="1040"/>
      <c r="AN74" s="1040"/>
      <c r="AO74" s="1040"/>
      <c r="AP74" s="1040" t="s">
        <v>586</v>
      </c>
      <c r="AQ74" s="1040"/>
      <c r="AR74" s="1040"/>
      <c r="AS74" s="1040"/>
      <c r="AT74" s="1040"/>
      <c r="AU74" s="1040" t="s">
        <v>586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594</v>
      </c>
      <c r="C75" s="1044"/>
      <c r="D75" s="1044"/>
      <c r="E75" s="1044"/>
      <c r="F75" s="1044"/>
      <c r="G75" s="1044"/>
      <c r="H75" s="1044"/>
      <c r="I75" s="1044"/>
      <c r="J75" s="1044"/>
      <c r="K75" s="1044"/>
      <c r="L75" s="1044"/>
      <c r="M75" s="1044"/>
      <c r="N75" s="1044"/>
      <c r="O75" s="1044"/>
      <c r="P75" s="1045"/>
      <c r="Q75" s="1047">
        <v>222</v>
      </c>
      <c r="R75" s="1048"/>
      <c r="S75" s="1048"/>
      <c r="T75" s="1048"/>
      <c r="U75" s="1049"/>
      <c r="V75" s="1050">
        <v>212</v>
      </c>
      <c r="W75" s="1048"/>
      <c r="X75" s="1048"/>
      <c r="Y75" s="1048"/>
      <c r="Z75" s="1049"/>
      <c r="AA75" s="1050">
        <v>10</v>
      </c>
      <c r="AB75" s="1048"/>
      <c r="AC75" s="1048"/>
      <c r="AD75" s="1048"/>
      <c r="AE75" s="1049"/>
      <c r="AF75" s="1050">
        <v>-8</v>
      </c>
      <c r="AG75" s="1048"/>
      <c r="AH75" s="1048"/>
      <c r="AI75" s="1048"/>
      <c r="AJ75" s="1049"/>
      <c r="AK75" s="1050">
        <v>28</v>
      </c>
      <c r="AL75" s="1048"/>
      <c r="AM75" s="1048"/>
      <c r="AN75" s="1048"/>
      <c r="AO75" s="1049"/>
      <c r="AP75" s="1050" t="s">
        <v>586</v>
      </c>
      <c r="AQ75" s="1048"/>
      <c r="AR75" s="1048"/>
      <c r="AS75" s="1048"/>
      <c r="AT75" s="1049"/>
      <c r="AU75" s="1050" t="s">
        <v>586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421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AF68+AF69+AF70+AF71+AF72+AF73+AF74+AF75</f>
        <v>10108</v>
      </c>
      <c r="AG88" s="1028"/>
      <c r="AH88" s="1028"/>
      <c r="AI88" s="1028"/>
      <c r="AJ88" s="1028"/>
      <c r="AK88" s="1032"/>
      <c r="AL88" s="1032"/>
      <c r="AM88" s="1032"/>
      <c r="AN88" s="1032"/>
      <c r="AO88" s="1032"/>
      <c r="AP88" s="1028">
        <v>444</v>
      </c>
      <c r="AQ88" s="1028"/>
      <c r="AR88" s="1028"/>
      <c r="AS88" s="1028"/>
      <c r="AT88" s="1028"/>
      <c r="AU88" s="1028">
        <v>329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422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148</v>
      </c>
      <c r="CS102" s="1020"/>
      <c r="CT102" s="1020"/>
      <c r="CU102" s="1020"/>
      <c r="CV102" s="1021"/>
      <c r="CW102" s="1019">
        <v>1951</v>
      </c>
      <c r="CX102" s="1020"/>
      <c r="CY102" s="1020"/>
      <c r="CZ102" s="1020"/>
      <c r="DA102" s="1021"/>
      <c r="DB102" s="1019" t="s">
        <v>613</v>
      </c>
      <c r="DC102" s="1020"/>
      <c r="DD102" s="1020"/>
      <c r="DE102" s="1020"/>
      <c r="DF102" s="1021"/>
      <c r="DG102" s="1019" t="s">
        <v>613</v>
      </c>
      <c r="DH102" s="1020"/>
      <c r="DI102" s="1020"/>
      <c r="DJ102" s="1020"/>
      <c r="DK102" s="1021"/>
      <c r="DL102" s="1019">
        <v>3170</v>
      </c>
      <c r="DM102" s="1020"/>
      <c r="DN102" s="1020"/>
      <c r="DO102" s="1020"/>
      <c r="DP102" s="1021"/>
      <c r="DQ102" s="1019">
        <v>292</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430</v>
      </c>
      <c r="AB109" s="963"/>
      <c r="AC109" s="963"/>
      <c r="AD109" s="963"/>
      <c r="AE109" s="964"/>
      <c r="AF109" s="965" t="s">
        <v>300</v>
      </c>
      <c r="AG109" s="963"/>
      <c r="AH109" s="963"/>
      <c r="AI109" s="963"/>
      <c r="AJ109" s="964"/>
      <c r="AK109" s="965" t="s">
        <v>299</v>
      </c>
      <c r="AL109" s="963"/>
      <c r="AM109" s="963"/>
      <c r="AN109" s="963"/>
      <c r="AO109" s="964"/>
      <c r="AP109" s="965" t="s">
        <v>431</v>
      </c>
      <c r="AQ109" s="963"/>
      <c r="AR109" s="963"/>
      <c r="AS109" s="963"/>
      <c r="AT109" s="994"/>
      <c r="AU109" s="962" t="s">
        <v>429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430</v>
      </c>
      <c r="BR109" s="963"/>
      <c r="BS109" s="963"/>
      <c r="BT109" s="963"/>
      <c r="BU109" s="964"/>
      <c r="BV109" s="965" t="s">
        <v>300</v>
      </c>
      <c r="BW109" s="963"/>
      <c r="BX109" s="963"/>
      <c r="BY109" s="963"/>
      <c r="BZ109" s="964"/>
      <c r="CA109" s="965" t="s">
        <v>299</v>
      </c>
      <c r="CB109" s="963"/>
      <c r="CC109" s="963"/>
      <c r="CD109" s="963"/>
      <c r="CE109" s="964"/>
      <c r="CF109" s="1001" t="s">
        <v>431</v>
      </c>
      <c r="CG109" s="1001"/>
      <c r="CH109" s="1001"/>
      <c r="CI109" s="1001"/>
      <c r="CJ109" s="1001"/>
      <c r="CK109" s="965" t="s">
        <v>432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430</v>
      </c>
      <c r="DH109" s="963"/>
      <c r="DI109" s="963"/>
      <c r="DJ109" s="963"/>
      <c r="DK109" s="964"/>
      <c r="DL109" s="965" t="s">
        <v>300</v>
      </c>
      <c r="DM109" s="963"/>
      <c r="DN109" s="963"/>
      <c r="DO109" s="963"/>
      <c r="DP109" s="964"/>
      <c r="DQ109" s="965" t="s">
        <v>299</v>
      </c>
      <c r="DR109" s="963"/>
      <c r="DS109" s="963"/>
      <c r="DT109" s="963"/>
      <c r="DU109" s="964"/>
      <c r="DV109" s="965" t="s">
        <v>431</v>
      </c>
      <c r="DW109" s="963"/>
      <c r="DX109" s="963"/>
      <c r="DY109" s="963"/>
      <c r="DZ109" s="994"/>
    </row>
    <row r="110" spans="1:131" s="226" customFormat="1" ht="26.25" customHeight="1" x14ac:dyDescent="0.15">
      <c r="A110" s="865" t="s">
        <v>433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3897174</v>
      </c>
      <c r="AB110" s="956"/>
      <c r="AC110" s="956"/>
      <c r="AD110" s="956"/>
      <c r="AE110" s="957"/>
      <c r="AF110" s="958">
        <v>3913667</v>
      </c>
      <c r="AG110" s="956"/>
      <c r="AH110" s="956"/>
      <c r="AI110" s="956"/>
      <c r="AJ110" s="957"/>
      <c r="AK110" s="958">
        <v>3992329</v>
      </c>
      <c r="AL110" s="956"/>
      <c r="AM110" s="956"/>
      <c r="AN110" s="956"/>
      <c r="AO110" s="957"/>
      <c r="AP110" s="959">
        <v>29.3</v>
      </c>
      <c r="AQ110" s="960"/>
      <c r="AR110" s="960"/>
      <c r="AS110" s="960"/>
      <c r="AT110" s="961"/>
      <c r="AU110" s="995" t="s">
        <v>65</v>
      </c>
      <c r="AV110" s="996"/>
      <c r="AW110" s="996"/>
      <c r="AX110" s="996"/>
      <c r="AY110" s="996"/>
      <c r="AZ110" s="921" t="s">
        <v>434</v>
      </c>
      <c r="BA110" s="866"/>
      <c r="BB110" s="866"/>
      <c r="BC110" s="866"/>
      <c r="BD110" s="866"/>
      <c r="BE110" s="866"/>
      <c r="BF110" s="866"/>
      <c r="BG110" s="866"/>
      <c r="BH110" s="866"/>
      <c r="BI110" s="866"/>
      <c r="BJ110" s="866"/>
      <c r="BK110" s="866"/>
      <c r="BL110" s="866"/>
      <c r="BM110" s="866"/>
      <c r="BN110" s="866"/>
      <c r="BO110" s="866"/>
      <c r="BP110" s="867"/>
      <c r="BQ110" s="922">
        <v>37197298</v>
      </c>
      <c r="BR110" s="903"/>
      <c r="BS110" s="903"/>
      <c r="BT110" s="903"/>
      <c r="BU110" s="903"/>
      <c r="BV110" s="903">
        <v>37701199</v>
      </c>
      <c r="BW110" s="903"/>
      <c r="BX110" s="903"/>
      <c r="BY110" s="903"/>
      <c r="BZ110" s="903"/>
      <c r="CA110" s="903">
        <v>39379123</v>
      </c>
      <c r="CB110" s="903"/>
      <c r="CC110" s="903"/>
      <c r="CD110" s="903"/>
      <c r="CE110" s="903"/>
      <c r="CF110" s="927">
        <v>289.5</v>
      </c>
      <c r="CG110" s="928"/>
      <c r="CH110" s="928"/>
      <c r="CI110" s="928"/>
      <c r="CJ110" s="928"/>
      <c r="CK110" s="991" t="s">
        <v>435</v>
      </c>
      <c r="CL110" s="877"/>
      <c r="CM110" s="952" t="s">
        <v>436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437</v>
      </c>
      <c r="DH110" s="903"/>
      <c r="DI110" s="903"/>
      <c r="DJ110" s="903"/>
      <c r="DK110" s="903"/>
      <c r="DL110" s="903" t="s">
        <v>437</v>
      </c>
      <c r="DM110" s="903"/>
      <c r="DN110" s="903"/>
      <c r="DO110" s="903"/>
      <c r="DP110" s="903"/>
      <c r="DQ110" s="903" t="s">
        <v>411</v>
      </c>
      <c r="DR110" s="903"/>
      <c r="DS110" s="903"/>
      <c r="DT110" s="903"/>
      <c r="DU110" s="903"/>
      <c r="DV110" s="904" t="s">
        <v>411</v>
      </c>
      <c r="DW110" s="904"/>
      <c r="DX110" s="904"/>
      <c r="DY110" s="904"/>
      <c r="DZ110" s="905"/>
    </row>
    <row r="111" spans="1:131" s="226" customFormat="1" ht="26.25" customHeight="1" x14ac:dyDescent="0.15">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411</v>
      </c>
      <c r="AB111" s="984"/>
      <c r="AC111" s="984"/>
      <c r="AD111" s="984"/>
      <c r="AE111" s="985"/>
      <c r="AF111" s="986" t="s">
        <v>411</v>
      </c>
      <c r="AG111" s="984"/>
      <c r="AH111" s="984"/>
      <c r="AI111" s="984"/>
      <c r="AJ111" s="985"/>
      <c r="AK111" s="986" t="s">
        <v>439</v>
      </c>
      <c r="AL111" s="984"/>
      <c r="AM111" s="984"/>
      <c r="AN111" s="984"/>
      <c r="AO111" s="985"/>
      <c r="AP111" s="987" t="s">
        <v>400</v>
      </c>
      <c r="AQ111" s="988"/>
      <c r="AR111" s="988"/>
      <c r="AS111" s="988"/>
      <c r="AT111" s="989"/>
      <c r="AU111" s="997"/>
      <c r="AV111" s="998"/>
      <c r="AW111" s="998"/>
      <c r="AX111" s="998"/>
      <c r="AY111" s="998"/>
      <c r="AZ111" s="873" t="s">
        <v>440</v>
      </c>
      <c r="BA111" s="808"/>
      <c r="BB111" s="808"/>
      <c r="BC111" s="808"/>
      <c r="BD111" s="808"/>
      <c r="BE111" s="808"/>
      <c r="BF111" s="808"/>
      <c r="BG111" s="808"/>
      <c r="BH111" s="808"/>
      <c r="BI111" s="808"/>
      <c r="BJ111" s="808"/>
      <c r="BK111" s="808"/>
      <c r="BL111" s="808"/>
      <c r="BM111" s="808"/>
      <c r="BN111" s="808"/>
      <c r="BO111" s="808"/>
      <c r="BP111" s="809"/>
      <c r="BQ111" s="874" t="s">
        <v>437</v>
      </c>
      <c r="BR111" s="875"/>
      <c r="BS111" s="875"/>
      <c r="BT111" s="875"/>
      <c r="BU111" s="875"/>
      <c r="BV111" s="875" t="s">
        <v>441</v>
      </c>
      <c r="BW111" s="875"/>
      <c r="BX111" s="875"/>
      <c r="BY111" s="875"/>
      <c r="BZ111" s="875"/>
      <c r="CA111" s="875" t="s">
        <v>411</v>
      </c>
      <c r="CB111" s="875"/>
      <c r="CC111" s="875"/>
      <c r="CD111" s="875"/>
      <c r="CE111" s="875"/>
      <c r="CF111" s="936" t="s">
        <v>411</v>
      </c>
      <c r="CG111" s="937"/>
      <c r="CH111" s="937"/>
      <c r="CI111" s="937"/>
      <c r="CJ111" s="937"/>
      <c r="CK111" s="992"/>
      <c r="CL111" s="879"/>
      <c r="CM111" s="882" t="s">
        <v>442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437</v>
      </c>
      <c r="DH111" s="875"/>
      <c r="DI111" s="875"/>
      <c r="DJ111" s="875"/>
      <c r="DK111" s="875"/>
      <c r="DL111" s="875" t="s">
        <v>411</v>
      </c>
      <c r="DM111" s="875"/>
      <c r="DN111" s="875"/>
      <c r="DO111" s="875"/>
      <c r="DP111" s="875"/>
      <c r="DQ111" s="875" t="s">
        <v>437</v>
      </c>
      <c r="DR111" s="875"/>
      <c r="DS111" s="875"/>
      <c r="DT111" s="875"/>
      <c r="DU111" s="875"/>
      <c r="DV111" s="852" t="s">
        <v>411</v>
      </c>
      <c r="DW111" s="852"/>
      <c r="DX111" s="852"/>
      <c r="DY111" s="852"/>
      <c r="DZ111" s="853"/>
    </row>
    <row r="112" spans="1:131" s="226" customFormat="1" ht="26.25" customHeight="1" x14ac:dyDescent="0.15">
      <c r="A112" s="977" t="s">
        <v>443</v>
      </c>
      <c r="B112" s="978"/>
      <c r="C112" s="808" t="s">
        <v>444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411</v>
      </c>
      <c r="AB112" s="838"/>
      <c r="AC112" s="838"/>
      <c r="AD112" s="838"/>
      <c r="AE112" s="839"/>
      <c r="AF112" s="840" t="s">
        <v>400</v>
      </c>
      <c r="AG112" s="838"/>
      <c r="AH112" s="838"/>
      <c r="AI112" s="838"/>
      <c r="AJ112" s="839"/>
      <c r="AK112" s="840" t="s">
        <v>400</v>
      </c>
      <c r="AL112" s="838"/>
      <c r="AM112" s="838"/>
      <c r="AN112" s="838"/>
      <c r="AO112" s="839"/>
      <c r="AP112" s="885" t="s">
        <v>411</v>
      </c>
      <c r="AQ112" s="886"/>
      <c r="AR112" s="886"/>
      <c r="AS112" s="886"/>
      <c r="AT112" s="887"/>
      <c r="AU112" s="997"/>
      <c r="AV112" s="998"/>
      <c r="AW112" s="998"/>
      <c r="AX112" s="998"/>
      <c r="AY112" s="998"/>
      <c r="AZ112" s="873" t="s">
        <v>445</v>
      </c>
      <c r="BA112" s="808"/>
      <c r="BB112" s="808"/>
      <c r="BC112" s="808"/>
      <c r="BD112" s="808"/>
      <c r="BE112" s="808"/>
      <c r="BF112" s="808"/>
      <c r="BG112" s="808"/>
      <c r="BH112" s="808"/>
      <c r="BI112" s="808"/>
      <c r="BJ112" s="808"/>
      <c r="BK112" s="808"/>
      <c r="BL112" s="808"/>
      <c r="BM112" s="808"/>
      <c r="BN112" s="808"/>
      <c r="BO112" s="808"/>
      <c r="BP112" s="809"/>
      <c r="BQ112" s="874">
        <v>8725772</v>
      </c>
      <c r="BR112" s="875"/>
      <c r="BS112" s="875"/>
      <c r="BT112" s="875"/>
      <c r="BU112" s="875"/>
      <c r="BV112" s="875">
        <v>9087840</v>
      </c>
      <c r="BW112" s="875"/>
      <c r="BX112" s="875"/>
      <c r="BY112" s="875"/>
      <c r="BZ112" s="875"/>
      <c r="CA112" s="875">
        <v>9339625</v>
      </c>
      <c r="CB112" s="875"/>
      <c r="CC112" s="875"/>
      <c r="CD112" s="875"/>
      <c r="CE112" s="875"/>
      <c r="CF112" s="936">
        <v>68.7</v>
      </c>
      <c r="CG112" s="937"/>
      <c r="CH112" s="937"/>
      <c r="CI112" s="937"/>
      <c r="CJ112" s="937"/>
      <c r="CK112" s="992"/>
      <c r="CL112" s="879"/>
      <c r="CM112" s="882" t="s">
        <v>446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447</v>
      </c>
      <c r="DH112" s="875"/>
      <c r="DI112" s="875"/>
      <c r="DJ112" s="875"/>
      <c r="DK112" s="875"/>
      <c r="DL112" s="875" t="s">
        <v>441</v>
      </c>
      <c r="DM112" s="875"/>
      <c r="DN112" s="875"/>
      <c r="DO112" s="875"/>
      <c r="DP112" s="875"/>
      <c r="DQ112" s="875" t="s">
        <v>448</v>
      </c>
      <c r="DR112" s="875"/>
      <c r="DS112" s="875"/>
      <c r="DT112" s="875"/>
      <c r="DU112" s="875"/>
      <c r="DV112" s="852" t="s">
        <v>437</v>
      </c>
      <c r="DW112" s="852"/>
      <c r="DX112" s="852"/>
      <c r="DY112" s="852"/>
      <c r="DZ112" s="853"/>
    </row>
    <row r="113" spans="1:130" s="226" customFormat="1" ht="26.25" customHeight="1" x14ac:dyDescent="0.15">
      <c r="A113" s="979"/>
      <c r="B113" s="980"/>
      <c r="C113" s="808" t="s">
        <v>449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700239</v>
      </c>
      <c r="AB113" s="984"/>
      <c r="AC113" s="984"/>
      <c r="AD113" s="984"/>
      <c r="AE113" s="985"/>
      <c r="AF113" s="986">
        <v>710678</v>
      </c>
      <c r="AG113" s="984"/>
      <c r="AH113" s="984"/>
      <c r="AI113" s="984"/>
      <c r="AJ113" s="985"/>
      <c r="AK113" s="986">
        <v>730752</v>
      </c>
      <c r="AL113" s="984"/>
      <c r="AM113" s="984"/>
      <c r="AN113" s="984"/>
      <c r="AO113" s="985"/>
      <c r="AP113" s="987">
        <v>5.4</v>
      </c>
      <c r="AQ113" s="988"/>
      <c r="AR113" s="988"/>
      <c r="AS113" s="988"/>
      <c r="AT113" s="989"/>
      <c r="AU113" s="997"/>
      <c r="AV113" s="998"/>
      <c r="AW113" s="998"/>
      <c r="AX113" s="998"/>
      <c r="AY113" s="998"/>
      <c r="AZ113" s="873" t="s">
        <v>450</v>
      </c>
      <c r="BA113" s="808"/>
      <c r="BB113" s="808"/>
      <c r="BC113" s="808"/>
      <c r="BD113" s="808"/>
      <c r="BE113" s="808"/>
      <c r="BF113" s="808"/>
      <c r="BG113" s="808"/>
      <c r="BH113" s="808"/>
      <c r="BI113" s="808"/>
      <c r="BJ113" s="808"/>
      <c r="BK113" s="808"/>
      <c r="BL113" s="808"/>
      <c r="BM113" s="808"/>
      <c r="BN113" s="808"/>
      <c r="BO113" s="808"/>
      <c r="BP113" s="809"/>
      <c r="BQ113" s="874">
        <v>463948</v>
      </c>
      <c r="BR113" s="875"/>
      <c r="BS113" s="875"/>
      <c r="BT113" s="875"/>
      <c r="BU113" s="875"/>
      <c r="BV113" s="875">
        <v>405989</v>
      </c>
      <c r="BW113" s="875"/>
      <c r="BX113" s="875"/>
      <c r="BY113" s="875"/>
      <c r="BZ113" s="875"/>
      <c r="CA113" s="875">
        <v>328757</v>
      </c>
      <c r="CB113" s="875"/>
      <c r="CC113" s="875"/>
      <c r="CD113" s="875"/>
      <c r="CE113" s="875"/>
      <c r="CF113" s="936">
        <v>2.4</v>
      </c>
      <c r="CG113" s="937"/>
      <c r="CH113" s="937"/>
      <c r="CI113" s="937"/>
      <c r="CJ113" s="937"/>
      <c r="CK113" s="992"/>
      <c r="CL113" s="879"/>
      <c r="CM113" s="882" t="s">
        <v>451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448</v>
      </c>
      <c r="DH113" s="838"/>
      <c r="DI113" s="838"/>
      <c r="DJ113" s="838"/>
      <c r="DK113" s="839"/>
      <c r="DL113" s="840" t="s">
        <v>437</v>
      </c>
      <c r="DM113" s="838"/>
      <c r="DN113" s="838"/>
      <c r="DO113" s="838"/>
      <c r="DP113" s="839"/>
      <c r="DQ113" s="840" t="s">
        <v>411</v>
      </c>
      <c r="DR113" s="838"/>
      <c r="DS113" s="838"/>
      <c r="DT113" s="838"/>
      <c r="DU113" s="839"/>
      <c r="DV113" s="885" t="s">
        <v>400</v>
      </c>
      <c r="DW113" s="886"/>
      <c r="DX113" s="886"/>
      <c r="DY113" s="886"/>
      <c r="DZ113" s="887"/>
    </row>
    <row r="114" spans="1:130" s="226" customFormat="1" ht="26.25" customHeight="1" x14ac:dyDescent="0.15">
      <c r="A114" s="979"/>
      <c r="B114" s="980"/>
      <c r="C114" s="808" t="s">
        <v>452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77886</v>
      </c>
      <c r="AB114" s="838"/>
      <c r="AC114" s="838"/>
      <c r="AD114" s="838"/>
      <c r="AE114" s="839"/>
      <c r="AF114" s="840">
        <v>83226</v>
      </c>
      <c r="AG114" s="838"/>
      <c r="AH114" s="838"/>
      <c r="AI114" s="838"/>
      <c r="AJ114" s="839"/>
      <c r="AK114" s="840">
        <v>73913</v>
      </c>
      <c r="AL114" s="838"/>
      <c r="AM114" s="838"/>
      <c r="AN114" s="838"/>
      <c r="AO114" s="839"/>
      <c r="AP114" s="885">
        <v>0.5</v>
      </c>
      <c r="AQ114" s="886"/>
      <c r="AR114" s="886"/>
      <c r="AS114" s="886"/>
      <c r="AT114" s="887"/>
      <c r="AU114" s="997"/>
      <c r="AV114" s="998"/>
      <c r="AW114" s="998"/>
      <c r="AX114" s="998"/>
      <c r="AY114" s="998"/>
      <c r="AZ114" s="873" t="s">
        <v>453</v>
      </c>
      <c r="BA114" s="808"/>
      <c r="BB114" s="808"/>
      <c r="BC114" s="808"/>
      <c r="BD114" s="808"/>
      <c r="BE114" s="808"/>
      <c r="BF114" s="808"/>
      <c r="BG114" s="808"/>
      <c r="BH114" s="808"/>
      <c r="BI114" s="808"/>
      <c r="BJ114" s="808"/>
      <c r="BK114" s="808"/>
      <c r="BL114" s="808"/>
      <c r="BM114" s="808"/>
      <c r="BN114" s="808"/>
      <c r="BO114" s="808"/>
      <c r="BP114" s="809"/>
      <c r="BQ114" s="874">
        <v>3715575</v>
      </c>
      <c r="BR114" s="875"/>
      <c r="BS114" s="875"/>
      <c r="BT114" s="875"/>
      <c r="BU114" s="875"/>
      <c r="BV114" s="875">
        <v>3703992</v>
      </c>
      <c r="BW114" s="875"/>
      <c r="BX114" s="875"/>
      <c r="BY114" s="875"/>
      <c r="BZ114" s="875"/>
      <c r="CA114" s="875">
        <v>3482461</v>
      </c>
      <c r="CB114" s="875"/>
      <c r="CC114" s="875"/>
      <c r="CD114" s="875"/>
      <c r="CE114" s="875"/>
      <c r="CF114" s="936">
        <v>25.6</v>
      </c>
      <c r="CG114" s="937"/>
      <c r="CH114" s="937"/>
      <c r="CI114" s="937"/>
      <c r="CJ114" s="937"/>
      <c r="CK114" s="992"/>
      <c r="CL114" s="879"/>
      <c r="CM114" s="882" t="s">
        <v>454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437</v>
      </c>
      <c r="DH114" s="838"/>
      <c r="DI114" s="838"/>
      <c r="DJ114" s="838"/>
      <c r="DK114" s="839"/>
      <c r="DL114" s="840" t="s">
        <v>411</v>
      </c>
      <c r="DM114" s="838"/>
      <c r="DN114" s="838"/>
      <c r="DO114" s="838"/>
      <c r="DP114" s="839"/>
      <c r="DQ114" s="840" t="s">
        <v>437</v>
      </c>
      <c r="DR114" s="838"/>
      <c r="DS114" s="838"/>
      <c r="DT114" s="838"/>
      <c r="DU114" s="839"/>
      <c r="DV114" s="885" t="s">
        <v>400</v>
      </c>
      <c r="DW114" s="886"/>
      <c r="DX114" s="886"/>
      <c r="DY114" s="886"/>
      <c r="DZ114" s="887"/>
    </row>
    <row r="115" spans="1:130" s="226" customFormat="1" ht="26.25" customHeight="1" x14ac:dyDescent="0.15">
      <c r="A115" s="979"/>
      <c r="B115" s="980"/>
      <c r="C115" s="808" t="s">
        <v>455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237</v>
      </c>
      <c r="AB115" s="984"/>
      <c r="AC115" s="984"/>
      <c r="AD115" s="984"/>
      <c r="AE115" s="985"/>
      <c r="AF115" s="986">
        <v>200</v>
      </c>
      <c r="AG115" s="984"/>
      <c r="AH115" s="984"/>
      <c r="AI115" s="984"/>
      <c r="AJ115" s="985"/>
      <c r="AK115" s="986">
        <v>157</v>
      </c>
      <c r="AL115" s="984"/>
      <c r="AM115" s="984"/>
      <c r="AN115" s="984"/>
      <c r="AO115" s="985"/>
      <c r="AP115" s="987">
        <v>0</v>
      </c>
      <c r="AQ115" s="988"/>
      <c r="AR115" s="988"/>
      <c r="AS115" s="988"/>
      <c r="AT115" s="989"/>
      <c r="AU115" s="997"/>
      <c r="AV115" s="998"/>
      <c r="AW115" s="998"/>
      <c r="AX115" s="998"/>
      <c r="AY115" s="998"/>
      <c r="AZ115" s="873" t="s">
        <v>456</v>
      </c>
      <c r="BA115" s="808"/>
      <c r="BB115" s="808"/>
      <c r="BC115" s="808"/>
      <c r="BD115" s="808"/>
      <c r="BE115" s="808"/>
      <c r="BF115" s="808"/>
      <c r="BG115" s="808"/>
      <c r="BH115" s="808"/>
      <c r="BI115" s="808"/>
      <c r="BJ115" s="808"/>
      <c r="BK115" s="808"/>
      <c r="BL115" s="808"/>
      <c r="BM115" s="808"/>
      <c r="BN115" s="808"/>
      <c r="BO115" s="808"/>
      <c r="BP115" s="809"/>
      <c r="BQ115" s="874">
        <v>95544</v>
      </c>
      <c r="BR115" s="875"/>
      <c r="BS115" s="875"/>
      <c r="BT115" s="875"/>
      <c r="BU115" s="875"/>
      <c r="BV115" s="875">
        <v>471930</v>
      </c>
      <c r="BW115" s="875"/>
      <c r="BX115" s="875"/>
      <c r="BY115" s="875"/>
      <c r="BZ115" s="875"/>
      <c r="CA115" s="875">
        <v>283759</v>
      </c>
      <c r="CB115" s="875"/>
      <c r="CC115" s="875"/>
      <c r="CD115" s="875"/>
      <c r="CE115" s="875"/>
      <c r="CF115" s="936">
        <v>2.1</v>
      </c>
      <c r="CG115" s="937"/>
      <c r="CH115" s="937"/>
      <c r="CI115" s="937"/>
      <c r="CJ115" s="937"/>
      <c r="CK115" s="992"/>
      <c r="CL115" s="879"/>
      <c r="CM115" s="873" t="s">
        <v>457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400</v>
      </c>
      <c r="DH115" s="838"/>
      <c r="DI115" s="838"/>
      <c r="DJ115" s="838"/>
      <c r="DK115" s="839"/>
      <c r="DL115" s="840" t="s">
        <v>437</v>
      </c>
      <c r="DM115" s="838"/>
      <c r="DN115" s="838"/>
      <c r="DO115" s="838"/>
      <c r="DP115" s="839"/>
      <c r="DQ115" s="840" t="s">
        <v>448</v>
      </c>
      <c r="DR115" s="838"/>
      <c r="DS115" s="838"/>
      <c r="DT115" s="838"/>
      <c r="DU115" s="839"/>
      <c r="DV115" s="885" t="s">
        <v>411</v>
      </c>
      <c r="DW115" s="886"/>
      <c r="DX115" s="886"/>
      <c r="DY115" s="886"/>
      <c r="DZ115" s="887"/>
    </row>
    <row r="116" spans="1:130" s="226" customFormat="1" ht="26.25" customHeight="1" x14ac:dyDescent="0.15">
      <c r="A116" s="981"/>
      <c r="B116" s="982"/>
      <c r="C116" s="941" t="s">
        <v>458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2837</v>
      </c>
      <c r="AB116" s="838"/>
      <c r="AC116" s="838"/>
      <c r="AD116" s="838"/>
      <c r="AE116" s="839"/>
      <c r="AF116" s="840">
        <v>1708</v>
      </c>
      <c r="AG116" s="838"/>
      <c r="AH116" s="838"/>
      <c r="AI116" s="838"/>
      <c r="AJ116" s="839"/>
      <c r="AK116" s="840">
        <v>1263</v>
      </c>
      <c r="AL116" s="838"/>
      <c r="AM116" s="838"/>
      <c r="AN116" s="838"/>
      <c r="AO116" s="839"/>
      <c r="AP116" s="885">
        <v>0</v>
      </c>
      <c r="AQ116" s="886"/>
      <c r="AR116" s="886"/>
      <c r="AS116" s="886"/>
      <c r="AT116" s="887"/>
      <c r="AU116" s="997"/>
      <c r="AV116" s="998"/>
      <c r="AW116" s="998"/>
      <c r="AX116" s="998"/>
      <c r="AY116" s="998"/>
      <c r="AZ116" s="924" t="s">
        <v>459</v>
      </c>
      <c r="BA116" s="925"/>
      <c r="BB116" s="925"/>
      <c r="BC116" s="925"/>
      <c r="BD116" s="925"/>
      <c r="BE116" s="925"/>
      <c r="BF116" s="925"/>
      <c r="BG116" s="925"/>
      <c r="BH116" s="925"/>
      <c r="BI116" s="925"/>
      <c r="BJ116" s="925"/>
      <c r="BK116" s="925"/>
      <c r="BL116" s="925"/>
      <c r="BM116" s="925"/>
      <c r="BN116" s="925"/>
      <c r="BO116" s="925"/>
      <c r="BP116" s="926"/>
      <c r="BQ116" s="874" t="s">
        <v>411</v>
      </c>
      <c r="BR116" s="875"/>
      <c r="BS116" s="875"/>
      <c r="BT116" s="875"/>
      <c r="BU116" s="875"/>
      <c r="BV116" s="875" t="s">
        <v>411</v>
      </c>
      <c r="BW116" s="875"/>
      <c r="BX116" s="875"/>
      <c r="BY116" s="875"/>
      <c r="BZ116" s="875"/>
      <c r="CA116" s="875" t="s">
        <v>411</v>
      </c>
      <c r="CB116" s="875"/>
      <c r="CC116" s="875"/>
      <c r="CD116" s="875"/>
      <c r="CE116" s="875"/>
      <c r="CF116" s="936" t="s">
        <v>411</v>
      </c>
      <c r="CG116" s="937"/>
      <c r="CH116" s="937"/>
      <c r="CI116" s="937"/>
      <c r="CJ116" s="937"/>
      <c r="CK116" s="992"/>
      <c r="CL116" s="879"/>
      <c r="CM116" s="882" t="s">
        <v>460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411</v>
      </c>
      <c r="DH116" s="838"/>
      <c r="DI116" s="838"/>
      <c r="DJ116" s="838"/>
      <c r="DK116" s="839"/>
      <c r="DL116" s="840" t="s">
        <v>400</v>
      </c>
      <c r="DM116" s="838"/>
      <c r="DN116" s="838"/>
      <c r="DO116" s="838"/>
      <c r="DP116" s="839"/>
      <c r="DQ116" s="840" t="s">
        <v>400</v>
      </c>
      <c r="DR116" s="838"/>
      <c r="DS116" s="838"/>
      <c r="DT116" s="838"/>
      <c r="DU116" s="839"/>
      <c r="DV116" s="885" t="s">
        <v>441</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461</v>
      </c>
      <c r="Z117" s="964"/>
      <c r="AA117" s="969">
        <v>4678373</v>
      </c>
      <c r="AB117" s="970"/>
      <c r="AC117" s="970"/>
      <c r="AD117" s="970"/>
      <c r="AE117" s="971"/>
      <c r="AF117" s="972">
        <v>4709479</v>
      </c>
      <c r="AG117" s="970"/>
      <c r="AH117" s="970"/>
      <c r="AI117" s="970"/>
      <c r="AJ117" s="971"/>
      <c r="AK117" s="972">
        <v>4798414</v>
      </c>
      <c r="AL117" s="970"/>
      <c r="AM117" s="970"/>
      <c r="AN117" s="970"/>
      <c r="AO117" s="971"/>
      <c r="AP117" s="973"/>
      <c r="AQ117" s="974"/>
      <c r="AR117" s="974"/>
      <c r="AS117" s="974"/>
      <c r="AT117" s="975"/>
      <c r="AU117" s="997"/>
      <c r="AV117" s="998"/>
      <c r="AW117" s="998"/>
      <c r="AX117" s="998"/>
      <c r="AY117" s="998"/>
      <c r="AZ117" s="924" t="s">
        <v>462</v>
      </c>
      <c r="BA117" s="925"/>
      <c r="BB117" s="925"/>
      <c r="BC117" s="925"/>
      <c r="BD117" s="925"/>
      <c r="BE117" s="925"/>
      <c r="BF117" s="925"/>
      <c r="BG117" s="925"/>
      <c r="BH117" s="925"/>
      <c r="BI117" s="925"/>
      <c r="BJ117" s="925"/>
      <c r="BK117" s="925"/>
      <c r="BL117" s="925"/>
      <c r="BM117" s="925"/>
      <c r="BN117" s="925"/>
      <c r="BO117" s="925"/>
      <c r="BP117" s="926"/>
      <c r="BQ117" s="874" t="s">
        <v>448</v>
      </c>
      <c r="BR117" s="875"/>
      <c r="BS117" s="875"/>
      <c r="BT117" s="875"/>
      <c r="BU117" s="875"/>
      <c r="BV117" s="875" t="s">
        <v>437</v>
      </c>
      <c r="BW117" s="875"/>
      <c r="BX117" s="875"/>
      <c r="BY117" s="875"/>
      <c r="BZ117" s="875"/>
      <c r="CA117" s="875" t="s">
        <v>400</v>
      </c>
      <c r="CB117" s="875"/>
      <c r="CC117" s="875"/>
      <c r="CD117" s="875"/>
      <c r="CE117" s="875"/>
      <c r="CF117" s="936" t="s">
        <v>437</v>
      </c>
      <c r="CG117" s="937"/>
      <c r="CH117" s="937"/>
      <c r="CI117" s="937"/>
      <c r="CJ117" s="937"/>
      <c r="CK117" s="992"/>
      <c r="CL117" s="879"/>
      <c r="CM117" s="882" t="s">
        <v>463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448</v>
      </c>
      <c r="DH117" s="838"/>
      <c r="DI117" s="838"/>
      <c r="DJ117" s="838"/>
      <c r="DK117" s="839"/>
      <c r="DL117" s="840" t="s">
        <v>400</v>
      </c>
      <c r="DM117" s="838"/>
      <c r="DN117" s="838"/>
      <c r="DO117" s="838"/>
      <c r="DP117" s="839"/>
      <c r="DQ117" s="840" t="s">
        <v>400</v>
      </c>
      <c r="DR117" s="838"/>
      <c r="DS117" s="838"/>
      <c r="DT117" s="838"/>
      <c r="DU117" s="839"/>
      <c r="DV117" s="885" t="s">
        <v>400</v>
      </c>
      <c r="DW117" s="886"/>
      <c r="DX117" s="886"/>
      <c r="DY117" s="886"/>
      <c r="DZ117" s="887"/>
    </row>
    <row r="118" spans="1:130" s="226" customFormat="1" ht="26.25" customHeight="1" x14ac:dyDescent="0.15">
      <c r="A118" s="962" t="s">
        <v>432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430</v>
      </c>
      <c r="AB118" s="963"/>
      <c r="AC118" s="963"/>
      <c r="AD118" s="963"/>
      <c r="AE118" s="964"/>
      <c r="AF118" s="965" t="s">
        <v>300</v>
      </c>
      <c r="AG118" s="963"/>
      <c r="AH118" s="963"/>
      <c r="AI118" s="963"/>
      <c r="AJ118" s="964"/>
      <c r="AK118" s="965" t="s">
        <v>299</v>
      </c>
      <c r="AL118" s="963"/>
      <c r="AM118" s="963"/>
      <c r="AN118" s="963"/>
      <c r="AO118" s="964"/>
      <c r="AP118" s="966" t="s">
        <v>431</v>
      </c>
      <c r="AQ118" s="967"/>
      <c r="AR118" s="967"/>
      <c r="AS118" s="967"/>
      <c r="AT118" s="968"/>
      <c r="AU118" s="997"/>
      <c r="AV118" s="998"/>
      <c r="AW118" s="998"/>
      <c r="AX118" s="998"/>
      <c r="AY118" s="998"/>
      <c r="AZ118" s="940" t="s">
        <v>464</v>
      </c>
      <c r="BA118" s="941"/>
      <c r="BB118" s="941"/>
      <c r="BC118" s="941"/>
      <c r="BD118" s="941"/>
      <c r="BE118" s="941"/>
      <c r="BF118" s="941"/>
      <c r="BG118" s="941"/>
      <c r="BH118" s="941"/>
      <c r="BI118" s="941"/>
      <c r="BJ118" s="941"/>
      <c r="BK118" s="941"/>
      <c r="BL118" s="941"/>
      <c r="BM118" s="941"/>
      <c r="BN118" s="941"/>
      <c r="BO118" s="941"/>
      <c r="BP118" s="942"/>
      <c r="BQ118" s="943" t="s">
        <v>400</v>
      </c>
      <c r="BR118" s="906"/>
      <c r="BS118" s="906"/>
      <c r="BT118" s="906"/>
      <c r="BU118" s="906"/>
      <c r="BV118" s="906" t="s">
        <v>437</v>
      </c>
      <c r="BW118" s="906"/>
      <c r="BX118" s="906"/>
      <c r="BY118" s="906"/>
      <c r="BZ118" s="906"/>
      <c r="CA118" s="906" t="s">
        <v>437</v>
      </c>
      <c r="CB118" s="906"/>
      <c r="CC118" s="906"/>
      <c r="CD118" s="906"/>
      <c r="CE118" s="906"/>
      <c r="CF118" s="936" t="s">
        <v>437</v>
      </c>
      <c r="CG118" s="937"/>
      <c r="CH118" s="937"/>
      <c r="CI118" s="937"/>
      <c r="CJ118" s="937"/>
      <c r="CK118" s="992"/>
      <c r="CL118" s="879"/>
      <c r="CM118" s="882" t="s">
        <v>465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437</v>
      </c>
      <c r="DH118" s="838"/>
      <c r="DI118" s="838"/>
      <c r="DJ118" s="838"/>
      <c r="DK118" s="839"/>
      <c r="DL118" s="840" t="s">
        <v>437</v>
      </c>
      <c r="DM118" s="838"/>
      <c r="DN118" s="838"/>
      <c r="DO118" s="838"/>
      <c r="DP118" s="839"/>
      <c r="DQ118" s="840" t="s">
        <v>448</v>
      </c>
      <c r="DR118" s="838"/>
      <c r="DS118" s="838"/>
      <c r="DT118" s="838"/>
      <c r="DU118" s="839"/>
      <c r="DV118" s="885" t="s">
        <v>437</v>
      </c>
      <c r="DW118" s="886"/>
      <c r="DX118" s="886"/>
      <c r="DY118" s="886"/>
      <c r="DZ118" s="887"/>
    </row>
    <row r="119" spans="1:130" s="226" customFormat="1" ht="26.25" customHeight="1" x14ac:dyDescent="0.15">
      <c r="A119" s="876" t="s">
        <v>435</v>
      </c>
      <c r="B119" s="877"/>
      <c r="C119" s="952" t="s">
        <v>436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400</v>
      </c>
      <c r="AB119" s="956"/>
      <c r="AC119" s="956"/>
      <c r="AD119" s="956"/>
      <c r="AE119" s="957"/>
      <c r="AF119" s="958" t="s">
        <v>437</v>
      </c>
      <c r="AG119" s="956"/>
      <c r="AH119" s="956"/>
      <c r="AI119" s="956"/>
      <c r="AJ119" s="957"/>
      <c r="AK119" s="958" t="s">
        <v>437</v>
      </c>
      <c r="AL119" s="956"/>
      <c r="AM119" s="956"/>
      <c r="AN119" s="956"/>
      <c r="AO119" s="957"/>
      <c r="AP119" s="959" t="s">
        <v>400</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466</v>
      </c>
      <c r="BP119" s="939"/>
      <c r="BQ119" s="943">
        <v>50198137</v>
      </c>
      <c r="BR119" s="906"/>
      <c r="BS119" s="906"/>
      <c r="BT119" s="906"/>
      <c r="BU119" s="906"/>
      <c r="BV119" s="906">
        <v>51370950</v>
      </c>
      <c r="BW119" s="906"/>
      <c r="BX119" s="906"/>
      <c r="BY119" s="906"/>
      <c r="BZ119" s="906"/>
      <c r="CA119" s="906">
        <v>52813725</v>
      </c>
      <c r="CB119" s="906"/>
      <c r="CC119" s="906"/>
      <c r="CD119" s="906"/>
      <c r="CE119" s="906"/>
      <c r="CF119" s="804"/>
      <c r="CG119" s="805"/>
      <c r="CH119" s="805"/>
      <c r="CI119" s="805"/>
      <c r="CJ119" s="895"/>
      <c r="CK119" s="993"/>
      <c r="CL119" s="881"/>
      <c r="CM119" s="899" t="s">
        <v>467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448</v>
      </c>
      <c r="DH119" s="821"/>
      <c r="DI119" s="821"/>
      <c r="DJ119" s="821"/>
      <c r="DK119" s="822"/>
      <c r="DL119" s="823" t="s">
        <v>448</v>
      </c>
      <c r="DM119" s="821"/>
      <c r="DN119" s="821"/>
      <c r="DO119" s="821"/>
      <c r="DP119" s="822"/>
      <c r="DQ119" s="823" t="s">
        <v>400</v>
      </c>
      <c r="DR119" s="821"/>
      <c r="DS119" s="821"/>
      <c r="DT119" s="821"/>
      <c r="DU119" s="822"/>
      <c r="DV119" s="909" t="s">
        <v>437</v>
      </c>
      <c r="DW119" s="910"/>
      <c r="DX119" s="910"/>
      <c r="DY119" s="910"/>
      <c r="DZ119" s="911"/>
    </row>
    <row r="120" spans="1:130" s="226" customFormat="1" ht="26.25" customHeight="1" x14ac:dyDescent="0.15">
      <c r="A120" s="878"/>
      <c r="B120" s="879"/>
      <c r="C120" s="882" t="s">
        <v>442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448</v>
      </c>
      <c r="AB120" s="838"/>
      <c r="AC120" s="838"/>
      <c r="AD120" s="838"/>
      <c r="AE120" s="839"/>
      <c r="AF120" s="840" t="s">
        <v>448</v>
      </c>
      <c r="AG120" s="838"/>
      <c r="AH120" s="838"/>
      <c r="AI120" s="838"/>
      <c r="AJ120" s="839"/>
      <c r="AK120" s="840" t="s">
        <v>448</v>
      </c>
      <c r="AL120" s="838"/>
      <c r="AM120" s="838"/>
      <c r="AN120" s="838"/>
      <c r="AO120" s="839"/>
      <c r="AP120" s="885" t="s">
        <v>448</v>
      </c>
      <c r="AQ120" s="886"/>
      <c r="AR120" s="886"/>
      <c r="AS120" s="886"/>
      <c r="AT120" s="887"/>
      <c r="AU120" s="944" t="s">
        <v>468</v>
      </c>
      <c r="AV120" s="945"/>
      <c r="AW120" s="945"/>
      <c r="AX120" s="945"/>
      <c r="AY120" s="946"/>
      <c r="AZ120" s="921" t="s">
        <v>469</v>
      </c>
      <c r="BA120" s="866"/>
      <c r="BB120" s="866"/>
      <c r="BC120" s="866"/>
      <c r="BD120" s="866"/>
      <c r="BE120" s="866"/>
      <c r="BF120" s="866"/>
      <c r="BG120" s="866"/>
      <c r="BH120" s="866"/>
      <c r="BI120" s="866"/>
      <c r="BJ120" s="866"/>
      <c r="BK120" s="866"/>
      <c r="BL120" s="866"/>
      <c r="BM120" s="866"/>
      <c r="BN120" s="866"/>
      <c r="BO120" s="866"/>
      <c r="BP120" s="867"/>
      <c r="BQ120" s="922">
        <v>9336977</v>
      </c>
      <c r="BR120" s="903"/>
      <c r="BS120" s="903"/>
      <c r="BT120" s="903"/>
      <c r="BU120" s="903"/>
      <c r="BV120" s="903">
        <v>10798430</v>
      </c>
      <c r="BW120" s="903"/>
      <c r="BX120" s="903"/>
      <c r="BY120" s="903"/>
      <c r="BZ120" s="903"/>
      <c r="CA120" s="903">
        <v>11366918</v>
      </c>
      <c r="CB120" s="903"/>
      <c r="CC120" s="903"/>
      <c r="CD120" s="903"/>
      <c r="CE120" s="903"/>
      <c r="CF120" s="927">
        <v>83.6</v>
      </c>
      <c r="CG120" s="928"/>
      <c r="CH120" s="928"/>
      <c r="CI120" s="928"/>
      <c r="CJ120" s="928"/>
      <c r="CK120" s="929" t="s">
        <v>470</v>
      </c>
      <c r="CL120" s="913"/>
      <c r="CM120" s="913"/>
      <c r="CN120" s="913"/>
      <c r="CO120" s="914"/>
      <c r="CP120" s="933" t="s">
        <v>471</v>
      </c>
      <c r="CQ120" s="934"/>
      <c r="CR120" s="934"/>
      <c r="CS120" s="934"/>
      <c r="CT120" s="934"/>
      <c r="CU120" s="934"/>
      <c r="CV120" s="934"/>
      <c r="CW120" s="934"/>
      <c r="CX120" s="934"/>
      <c r="CY120" s="934"/>
      <c r="CZ120" s="934"/>
      <c r="DA120" s="934"/>
      <c r="DB120" s="934"/>
      <c r="DC120" s="934"/>
      <c r="DD120" s="934"/>
      <c r="DE120" s="934"/>
      <c r="DF120" s="935"/>
      <c r="DG120" s="922">
        <v>5236089</v>
      </c>
      <c r="DH120" s="903"/>
      <c r="DI120" s="903"/>
      <c r="DJ120" s="903"/>
      <c r="DK120" s="903"/>
      <c r="DL120" s="903">
        <v>5325898</v>
      </c>
      <c r="DM120" s="903"/>
      <c r="DN120" s="903"/>
      <c r="DO120" s="903"/>
      <c r="DP120" s="903"/>
      <c r="DQ120" s="903">
        <v>5360304</v>
      </c>
      <c r="DR120" s="903"/>
      <c r="DS120" s="903"/>
      <c r="DT120" s="903"/>
      <c r="DU120" s="903"/>
      <c r="DV120" s="904">
        <v>39.4</v>
      </c>
      <c r="DW120" s="904"/>
      <c r="DX120" s="904"/>
      <c r="DY120" s="904"/>
      <c r="DZ120" s="905"/>
    </row>
    <row r="121" spans="1:130" s="226" customFormat="1" ht="26.25" customHeight="1" x14ac:dyDescent="0.15">
      <c r="A121" s="878"/>
      <c r="B121" s="879"/>
      <c r="C121" s="924" t="s">
        <v>472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448</v>
      </c>
      <c r="AB121" s="838"/>
      <c r="AC121" s="838"/>
      <c r="AD121" s="838"/>
      <c r="AE121" s="839"/>
      <c r="AF121" s="840" t="s">
        <v>400</v>
      </c>
      <c r="AG121" s="838"/>
      <c r="AH121" s="838"/>
      <c r="AI121" s="838"/>
      <c r="AJ121" s="839"/>
      <c r="AK121" s="840" t="s">
        <v>400</v>
      </c>
      <c r="AL121" s="838"/>
      <c r="AM121" s="838"/>
      <c r="AN121" s="838"/>
      <c r="AO121" s="839"/>
      <c r="AP121" s="885" t="s">
        <v>437</v>
      </c>
      <c r="AQ121" s="886"/>
      <c r="AR121" s="886"/>
      <c r="AS121" s="886"/>
      <c r="AT121" s="887"/>
      <c r="AU121" s="947"/>
      <c r="AV121" s="948"/>
      <c r="AW121" s="948"/>
      <c r="AX121" s="948"/>
      <c r="AY121" s="949"/>
      <c r="AZ121" s="873" t="s">
        <v>473</v>
      </c>
      <c r="BA121" s="808"/>
      <c r="BB121" s="808"/>
      <c r="BC121" s="808"/>
      <c r="BD121" s="808"/>
      <c r="BE121" s="808"/>
      <c r="BF121" s="808"/>
      <c r="BG121" s="808"/>
      <c r="BH121" s="808"/>
      <c r="BI121" s="808"/>
      <c r="BJ121" s="808"/>
      <c r="BK121" s="808"/>
      <c r="BL121" s="808"/>
      <c r="BM121" s="808"/>
      <c r="BN121" s="808"/>
      <c r="BO121" s="808"/>
      <c r="BP121" s="809"/>
      <c r="BQ121" s="874">
        <v>1508663</v>
      </c>
      <c r="BR121" s="875"/>
      <c r="BS121" s="875"/>
      <c r="BT121" s="875"/>
      <c r="BU121" s="875"/>
      <c r="BV121" s="875">
        <v>1423602</v>
      </c>
      <c r="BW121" s="875"/>
      <c r="BX121" s="875"/>
      <c r="BY121" s="875"/>
      <c r="BZ121" s="875"/>
      <c r="CA121" s="875">
        <v>1592250</v>
      </c>
      <c r="CB121" s="875"/>
      <c r="CC121" s="875"/>
      <c r="CD121" s="875"/>
      <c r="CE121" s="875"/>
      <c r="CF121" s="936">
        <v>11.7</v>
      </c>
      <c r="CG121" s="937"/>
      <c r="CH121" s="937"/>
      <c r="CI121" s="937"/>
      <c r="CJ121" s="937"/>
      <c r="CK121" s="930"/>
      <c r="CL121" s="916"/>
      <c r="CM121" s="916"/>
      <c r="CN121" s="916"/>
      <c r="CO121" s="917"/>
      <c r="CP121" s="896" t="s">
        <v>474</v>
      </c>
      <c r="CQ121" s="897"/>
      <c r="CR121" s="897"/>
      <c r="CS121" s="897"/>
      <c r="CT121" s="897"/>
      <c r="CU121" s="897"/>
      <c r="CV121" s="897"/>
      <c r="CW121" s="897"/>
      <c r="CX121" s="897"/>
      <c r="CY121" s="897"/>
      <c r="CZ121" s="897"/>
      <c r="DA121" s="897"/>
      <c r="DB121" s="897"/>
      <c r="DC121" s="897"/>
      <c r="DD121" s="897"/>
      <c r="DE121" s="897"/>
      <c r="DF121" s="898"/>
      <c r="DG121" s="874">
        <v>1791578</v>
      </c>
      <c r="DH121" s="875"/>
      <c r="DI121" s="875"/>
      <c r="DJ121" s="875"/>
      <c r="DK121" s="875"/>
      <c r="DL121" s="875">
        <v>1961994</v>
      </c>
      <c r="DM121" s="875"/>
      <c r="DN121" s="875"/>
      <c r="DO121" s="875"/>
      <c r="DP121" s="875"/>
      <c r="DQ121" s="875">
        <v>2213828</v>
      </c>
      <c r="DR121" s="875"/>
      <c r="DS121" s="875"/>
      <c r="DT121" s="875"/>
      <c r="DU121" s="875"/>
      <c r="DV121" s="852">
        <v>16.3</v>
      </c>
      <c r="DW121" s="852"/>
      <c r="DX121" s="852"/>
      <c r="DY121" s="852"/>
      <c r="DZ121" s="853"/>
    </row>
    <row r="122" spans="1:130" s="226" customFormat="1" ht="26.25" customHeight="1" x14ac:dyDescent="0.15">
      <c r="A122" s="878"/>
      <c r="B122" s="879"/>
      <c r="C122" s="882" t="s">
        <v>454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437</v>
      </c>
      <c r="AB122" s="838"/>
      <c r="AC122" s="838"/>
      <c r="AD122" s="838"/>
      <c r="AE122" s="839"/>
      <c r="AF122" s="840" t="s">
        <v>400</v>
      </c>
      <c r="AG122" s="838"/>
      <c r="AH122" s="838"/>
      <c r="AI122" s="838"/>
      <c r="AJ122" s="839"/>
      <c r="AK122" s="840" t="s">
        <v>448</v>
      </c>
      <c r="AL122" s="838"/>
      <c r="AM122" s="838"/>
      <c r="AN122" s="838"/>
      <c r="AO122" s="839"/>
      <c r="AP122" s="885" t="s">
        <v>448</v>
      </c>
      <c r="AQ122" s="886"/>
      <c r="AR122" s="886"/>
      <c r="AS122" s="886"/>
      <c r="AT122" s="887"/>
      <c r="AU122" s="947"/>
      <c r="AV122" s="948"/>
      <c r="AW122" s="948"/>
      <c r="AX122" s="948"/>
      <c r="AY122" s="949"/>
      <c r="AZ122" s="940" t="s">
        <v>475</v>
      </c>
      <c r="BA122" s="941"/>
      <c r="BB122" s="941"/>
      <c r="BC122" s="941"/>
      <c r="BD122" s="941"/>
      <c r="BE122" s="941"/>
      <c r="BF122" s="941"/>
      <c r="BG122" s="941"/>
      <c r="BH122" s="941"/>
      <c r="BI122" s="941"/>
      <c r="BJ122" s="941"/>
      <c r="BK122" s="941"/>
      <c r="BL122" s="941"/>
      <c r="BM122" s="941"/>
      <c r="BN122" s="941"/>
      <c r="BO122" s="941"/>
      <c r="BP122" s="942"/>
      <c r="BQ122" s="943">
        <v>33658916</v>
      </c>
      <c r="BR122" s="906"/>
      <c r="BS122" s="906"/>
      <c r="BT122" s="906"/>
      <c r="BU122" s="906"/>
      <c r="BV122" s="906">
        <v>31989184</v>
      </c>
      <c r="BW122" s="906"/>
      <c r="BX122" s="906"/>
      <c r="BY122" s="906"/>
      <c r="BZ122" s="906"/>
      <c r="CA122" s="906">
        <v>32847240</v>
      </c>
      <c r="CB122" s="906"/>
      <c r="CC122" s="906"/>
      <c r="CD122" s="906"/>
      <c r="CE122" s="906"/>
      <c r="CF122" s="907">
        <v>241.5</v>
      </c>
      <c r="CG122" s="908"/>
      <c r="CH122" s="908"/>
      <c r="CI122" s="908"/>
      <c r="CJ122" s="908"/>
      <c r="CK122" s="930"/>
      <c r="CL122" s="916"/>
      <c r="CM122" s="916"/>
      <c r="CN122" s="916"/>
      <c r="CO122" s="917"/>
      <c r="CP122" s="896" t="s">
        <v>476</v>
      </c>
      <c r="CQ122" s="897"/>
      <c r="CR122" s="897"/>
      <c r="CS122" s="897"/>
      <c r="CT122" s="897"/>
      <c r="CU122" s="897"/>
      <c r="CV122" s="897"/>
      <c r="CW122" s="897"/>
      <c r="CX122" s="897"/>
      <c r="CY122" s="897"/>
      <c r="CZ122" s="897"/>
      <c r="DA122" s="897"/>
      <c r="DB122" s="897"/>
      <c r="DC122" s="897"/>
      <c r="DD122" s="897"/>
      <c r="DE122" s="897"/>
      <c r="DF122" s="898"/>
      <c r="DG122" s="874">
        <v>1657630</v>
      </c>
      <c r="DH122" s="875"/>
      <c r="DI122" s="875"/>
      <c r="DJ122" s="875"/>
      <c r="DK122" s="875"/>
      <c r="DL122" s="875">
        <v>1758305</v>
      </c>
      <c r="DM122" s="875"/>
      <c r="DN122" s="875"/>
      <c r="DO122" s="875"/>
      <c r="DP122" s="875"/>
      <c r="DQ122" s="875">
        <v>1729952</v>
      </c>
      <c r="DR122" s="875"/>
      <c r="DS122" s="875"/>
      <c r="DT122" s="875"/>
      <c r="DU122" s="875"/>
      <c r="DV122" s="852">
        <v>12.7</v>
      </c>
      <c r="DW122" s="852"/>
      <c r="DX122" s="852"/>
      <c r="DY122" s="852"/>
      <c r="DZ122" s="853"/>
    </row>
    <row r="123" spans="1:130" s="226" customFormat="1" ht="26.25" customHeight="1" x14ac:dyDescent="0.15">
      <c r="A123" s="878"/>
      <c r="B123" s="879"/>
      <c r="C123" s="882" t="s">
        <v>460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437</v>
      </c>
      <c r="AB123" s="838"/>
      <c r="AC123" s="838"/>
      <c r="AD123" s="838"/>
      <c r="AE123" s="839"/>
      <c r="AF123" s="840" t="s">
        <v>437</v>
      </c>
      <c r="AG123" s="838"/>
      <c r="AH123" s="838"/>
      <c r="AI123" s="838"/>
      <c r="AJ123" s="839"/>
      <c r="AK123" s="840" t="s">
        <v>437</v>
      </c>
      <c r="AL123" s="838"/>
      <c r="AM123" s="838"/>
      <c r="AN123" s="838"/>
      <c r="AO123" s="839"/>
      <c r="AP123" s="885" t="s">
        <v>437</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477</v>
      </c>
      <c r="BP123" s="939"/>
      <c r="BQ123" s="893">
        <v>44504556</v>
      </c>
      <c r="BR123" s="894"/>
      <c r="BS123" s="894"/>
      <c r="BT123" s="894"/>
      <c r="BU123" s="894"/>
      <c r="BV123" s="894">
        <v>44211216</v>
      </c>
      <c r="BW123" s="894"/>
      <c r="BX123" s="894"/>
      <c r="BY123" s="894"/>
      <c r="BZ123" s="894"/>
      <c r="CA123" s="894">
        <v>45806408</v>
      </c>
      <c r="CB123" s="894"/>
      <c r="CC123" s="894"/>
      <c r="CD123" s="894"/>
      <c r="CE123" s="894"/>
      <c r="CF123" s="804"/>
      <c r="CG123" s="805"/>
      <c r="CH123" s="805"/>
      <c r="CI123" s="805"/>
      <c r="CJ123" s="895"/>
      <c r="CK123" s="930"/>
      <c r="CL123" s="916"/>
      <c r="CM123" s="916"/>
      <c r="CN123" s="916"/>
      <c r="CO123" s="917"/>
      <c r="CP123" s="896" t="s">
        <v>478</v>
      </c>
      <c r="CQ123" s="897"/>
      <c r="CR123" s="897"/>
      <c r="CS123" s="897"/>
      <c r="CT123" s="897"/>
      <c r="CU123" s="897"/>
      <c r="CV123" s="897"/>
      <c r="CW123" s="897"/>
      <c r="CX123" s="897"/>
      <c r="CY123" s="897"/>
      <c r="CZ123" s="897"/>
      <c r="DA123" s="897"/>
      <c r="DB123" s="897"/>
      <c r="DC123" s="897"/>
      <c r="DD123" s="897"/>
      <c r="DE123" s="897"/>
      <c r="DF123" s="898"/>
      <c r="DG123" s="837">
        <v>37901</v>
      </c>
      <c r="DH123" s="838"/>
      <c r="DI123" s="838"/>
      <c r="DJ123" s="838"/>
      <c r="DK123" s="839"/>
      <c r="DL123" s="840">
        <v>35973</v>
      </c>
      <c r="DM123" s="838"/>
      <c r="DN123" s="838"/>
      <c r="DO123" s="838"/>
      <c r="DP123" s="839"/>
      <c r="DQ123" s="840">
        <v>33808</v>
      </c>
      <c r="DR123" s="838"/>
      <c r="DS123" s="838"/>
      <c r="DT123" s="838"/>
      <c r="DU123" s="839"/>
      <c r="DV123" s="885">
        <v>0.2</v>
      </c>
      <c r="DW123" s="886"/>
      <c r="DX123" s="886"/>
      <c r="DY123" s="886"/>
      <c r="DZ123" s="887"/>
    </row>
    <row r="124" spans="1:130" s="226" customFormat="1" ht="26.25" customHeight="1" thickBot="1" x14ac:dyDescent="0.2">
      <c r="A124" s="878"/>
      <c r="B124" s="879"/>
      <c r="C124" s="882" t="s">
        <v>463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437</v>
      </c>
      <c r="AB124" s="838"/>
      <c r="AC124" s="838"/>
      <c r="AD124" s="838"/>
      <c r="AE124" s="839"/>
      <c r="AF124" s="840" t="s">
        <v>437</v>
      </c>
      <c r="AG124" s="838"/>
      <c r="AH124" s="838"/>
      <c r="AI124" s="838"/>
      <c r="AJ124" s="839"/>
      <c r="AK124" s="840" t="s">
        <v>437</v>
      </c>
      <c r="AL124" s="838"/>
      <c r="AM124" s="838"/>
      <c r="AN124" s="838"/>
      <c r="AO124" s="839"/>
      <c r="AP124" s="885" t="s">
        <v>437</v>
      </c>
      <c r="AQ124" s="886"/>
      <c r="AR124" s="886"/>
      <c r="AS124" s="886"/>
      <c r="AT124" s="887"/>
      <c r="AU124" s="888" t="s">
        <v>479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40.700000000000003</v>
      </c>
      <c r="BR124" s="892"/>
      <c r="BS124" s="892"/>
      <c r="BT124" s="892"/>
      <c r="BU124" s="892"/>
      <c r="BV124" s="892">
        <v>51.9</v>
      </c>
      <c r="BW124" s="892"/>
      <c r="BX124" s="892"/>
      <c r="BY124" s="892"/>
      <c r="BZ124" s="892"/>
      <c r="CA124" s="892">
        <v>51.5</v>
      </c>
      <c r="CB124" s="892"/>
      <c r="CC124" s="892"/>
      <c r="CD124" s="892"/>
      <c r="CE124" s="892"/>
      <c r="CF124" s="782"/>
      <c r="CG124" s="783"/>
      <c r="CH124" s="783"/>
      <c r="CI124" s="783"/>
      <c r="CJ124" s="923"/>
      <c r="CK124" s="931"/>
      <c r="CL124" s="931"/>
      <c r="CM124" s="931"/>
      <c r="CN124" s="931"/>
      <c r="CO124" s="932"/>
      <c r="CP124" s="896" t="s">
        <v>480</v>
      </c>
      <c r="CQ124" s="897"/>
      <c r="CR124" s="897"/>
      <c r="CS124" s="897"/>
      <c r="CT124" s="897"/>
      <c r="CU124" s="897"/>
      <c r="CV124" s="897"/>
      <c r="CW124" s="897"/>
      <c r="CX124" s="897"/>
      <c r="CY124" s="897"/>
      <c r="CZ124" s="897"/>
      <c r="DA124" s="897"/>
      <c r="DB124" s="897"/>
      <c r="DC124" s="897"/>
      <c r="DD124" s="897"/>
      <c r="DE124" s="897"/>
      <c r="DF124" s="898"/>
      <c r="DG124" s="820">
        <v>2574</v>
      </c>
      <c r="DH124" s="821"/>
      <c r="DI124" s="821"/>
      <c r="DJ124" s="821"/>
      <c r="DK124" s="822"/>
      <c r="DL124" s="823">
        <v>5670</v>
      </c>
      <c r="DM124" s="821"/>
      <c r="DN124" s="821"/>
      <c r="DO124" s="821"/>
      <c r="DP124" s="822"/>
      <c r="DQ124" s="823">
        <v>1733</v>
      </c>
      <c r="DR124" s="821"/>
      <c r="DS124" s="821"/>
      <c r="DT124" s="821"/>
      <c r="DU124" s="822"/>
      <c r="DV124" s="909">
        <v>0</v>
      </c>
      <c r="DW124" s="910"/>
      <c r="DX124" s="910"/>
      <c r="DY124" s="910"/>
      <c r="DZ124" s="911"/>
    </row>
    <row r="125" spans="1:130" s="226" customFormat="1" ht="26.25" customHeight="1" x14ac:dyDescent="0.15">
      <c r="A125" s="878"/>
      <c r="B125" s="879"/>
      <c r="C125" s="882" t="s">
        <v>465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481</v>
      </c>
      <c r="AB125" s="838"/>
      <c r="AC125" s="838"/>
      <c r="AD125" s="838"/>
      <c r="AE125" s="839"/>
      <c r="AF125" s="840" t="s">
        <v>481</v>
      </c>
      <c r="AG125" s="838"/>
      <c r="AH125" s="838"/>
      <c r="AI125" s="838"/>
      <c r="AJ125" s="839"/>
      <c r="AK125" s="840" t="s">
        <v>482</v>
      </c>
      <c r="AL125" s="838"/>
      <c r="AM125" s="838"/>
      <c r="AN125" s="838"/>
      <c r="AO125" s="839"/>
      <c r="AP125" s="885" t="s">
        <v>482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483</v>
      </c>
      <c r="CL125" s="913"/>
      <c r="CM125" s="913"/>
      <c r="CN125" s="913"/>
      <c r="CO125" s="914"/>
      <c r="CP125" s="921" t="s">
        <v>484</v>
      </c>
      <c r="CQ125" s="866"/>
      <c r="CR125" s="866"/>
      <c r="CS125" s="866"/>
      <c r="CT125" s="866"/>
      <c r="CU125" s="866"/>
      <c r="CV125" s="866"/>
      <c r="CW125" s="866"/>
      <c r="CX125" s="866"/>
      <c r="CY125" s="866"/>
      <c r="CZ125" s="866"/>
      <c r="DA125" s="866"/>
      <c r="DB125" s="866"/>
      <c r="DC125" s="866"/>
      <c r="DD125" s="866"/>
      <c r="DE125" s="866"/>
      <c r="DF125" s="867"/>
      <c r="DG125" s="922" t="s">
        <v>485</v>
      </c>
      <c r="DH125" s="903"/>
      <c r="DI125" s="903"/>
      <c r="DJ125" s="903"/>
      <c r="DK125" s="903"/>
      <c r="DL125" s="903" t="s">
        <v>482</v>
      </c>
      <c r="DM125" s="903"/>
      <c r="DN125" s="903"/>
      <c r="DO125" s="903"/>
      <c r="DP125" s="903"/>
      <c r="DQ125" s="903" t="s">
        <v>482</v>
      </c>
      <c r="DR125" s="903"/>
      <c r="DS125" s="903"/>
      <c r="DT125" s="903"/>
      <c r="DU125" s="903"/>
      <c r="DV125" s="904" t="s">
        <v>400</v>
      </c>
      <c r="DW125" s="904"/>
      <c r="DX125" s="904"/>
      <c r="DY125" s="904"/>
      <c r="DZ125" s="905"/>
    </row>
    <row r="126" spans="1:130" s="226" customFormat="1" ht="26.25" customHeight="1" thickBot="1" x14ac:dyDescent="0.2">
      <c r="A126" s="878"/>
      <c r="B126" s="879"/>
      <c r="C126" s="882" t="s">
        <v>467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411</v>
      </c>
      <c r="AB126" s="838"/>
      <c r="AC126" s="838"/>
      <c r="AD126" s="838"/>
      <c r="AE126" s="839"/>
      <c r="AF126" s="840" t="s">
        <v>411</v>
      </c>
      <c r="AG126" s="838"/>
      <c r="AH126" s="838"/>
      <c r="AI126" s="838"/>
      <c r="AJ126" s="839"/>
      <c r="AK126" s="840" t="s">
        <v>400</v>
      </c>
      <c r="AL126" s="838"/>
      <c r="AM126" s="838"/>
      <c r="AN126" s="838"/>
      <c r="AO126" s="839"/>
      <c r="AP126" s="885" t="s">
        <v>400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486</v>
      </c>
      <c r="CQ126" s="808"/>
      <c r="CR126" s="808"/>
      <c r="CS126" s="808"/>
      <c r="CT126" s="808"/>
      <c r="CU126" s="808"/>
      <c r="CV126" s="808"/>
      <c r="CW126" s="808"/>
      <c r="CX126" s="808"/>
      <c r="CY126" s="808"/>
      <c r="CZ126" s="808"/>
      <c r="DA126" s="808"/>
      <c r="DB126" s="808"/>
      <c r="DC126" s="808"/>
      <c r="DD126" s="808"/>
      <c r="DE126" s="808"/>
      <c r="DF126" s="809"/>
      <c r="DG126" s="874" t="s">
        <v>481</v>
      </c>
      <c r="DH126" s="875"/>
      <c r="DI126" s="875"/>
      <c r="DJ126" s="875"/>
      <c r="DK126" s="875"/>
      <c r="DL126" s="875" t="s">
        <v>441</v>
      </c>
      <c r="DM126" s="875"/>
      <c r="DN126" s="875"/>
      <c r="DO126" s="875"/>
      <c r="DP126" s="875"/>
      <c r="DQ126" s="875" t="s">
        <v>485</v>
      </c>
      <c r="DR126" s="875"/>
      <c r="DS126" s="875"/>
      <c r="DT126" s="875"/>
      <c r="DU126" s="875"/>
      <c r="DV126" s="852" t="s">
        <v>482</v>
      </c>
      <c r="DW126" s="852"/>
      <c r="DX126" s="852"/>
      <c r="DY126" s="852"/>
      <c r="DZ126" s="853"/>
    </row>
    <row r="127" spans="1:130" s="226" customFormat="1" ht="26.25" customHeight="1" x14ac:dyDescent="0.15">
      <c r="A127" s="880"/>
      <c r="B127" s="881"/>
      <c r="C127" s="899" t="s">
        <v>487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237</v>
      </c>
      <c r="AB127" s="838"/>
      <c r="AC127" s="838"/>
      <c r="AD127" s="838"/>
      <c r="AE127" s="839"/>
      <c r="AF127" s="840">
        <v>200</v>
      </c>
      <c r="AG127" s="838"/>
      <c r="AH127" s="838"/>
      <c r="AI127" s="838"/>
      <c r="AJ127" s="839"/>
      <c r="AK127" s="840">
        <v>157</v>
      </c>
      <c r="AL127" s="838"/>
      <c r="AM127" s="838"/>
      <c r="AN127" s="838"/>
      <c r="AO127" s="839"/>
      <c r="AP127" s="885">
        <v>0</v>
      </c>
      <c r="AQ127" s="886"/>
      <c r="AR127" s="886"/>
      <c r="AS127" s="886"/>
      <c r="AT127" s="887"/>
      <c r="AU127" s="262"/>
      <c r="AV127" s="262"/>
      <c r="AW127" s="262"/>
      <c r="AX127" s="902" t="s">
        <v>488</v>
      </c>
      <c r="AY127" s="870"/>
      <c r="AZ127" s="870"/>
      <c r="BA127" s="870"/>
      <c r="BB127" s="870"/>
      <c r="BC127" s="870"/>
      <c r="BD127" s="870"/>
      <c r="BE127" s="871"/>
      <c r="BF127" s="869" t="s">
        <v>489</v>
      </c>
      <c r="BG127" s="870"/>
      <c r="BH127" s="870"/>
      <c r="BI127" s="870"/>
      <c r="BJ127" s="870"/>
      <c r="BK127" s="870"/>
      <c r="BL127" s="871"/>
      <c r="BM127" s="869" t="s">
        <v>490</v>
      </c>
      <c r="BN127" s="870"/>
      <c r="BO127" s="870"/>
      <c r="BP127" s="870"/>
      <c r="BQ127" s="870"/>
      <c r="BR127" s="870"/>
      <c r="BS127" s="871"/>
      <c r="BT127" s="869" t="s">
        <v>491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492</v>
      </c>
      <c r="CQ127" s="808"/>
      <c r="CR127" s="808"/>
      <c r="CS127" s="808"/>
      <c r="CT127" s="808"/>
      <c r="CU127" s="808"/>
      <c r="CV127" s="808"/>
      <c r="CW127" s="808"/>
      <c r="CX127" s="808"/>
      <c r="CY127" s="808"/>
      <c r="CZ127" s="808"/>
      <c r="DA127" s="808"/>
      <c r="DB127" s="808"/>
      <c r="DC127" s="808"/>
      <c r="DD127" s="808"/>
      <c r="DE127" s="808"/>
      <c r="DF127" s="809"/>
      <c r="DG127" s="874" t="s">
        <v>482</v>
      </c>
      <c r="DH127" s="875"/>
      <c r="DI127" s="875"/>
      <c r="DJ127" s="875"/>
      <c r="DK127" s="875"/>
      <c r="DL127" s="875" t="s">
        <v>439</v>
      </c>
      <c r="DM127" s="875"/>
      <c r="DN127" s="875"/>
      <c r="DO127" s="875"/>
      <c r="DP127" s="875"/>
      <c r="DQ127" s="875" t="s">
        <v>481</v>
      </c>
      <c r="DR127" s="875"/>
      <c r="DS127" s="875"/>
      <c r="DT127" s="875"/>
      <c r="DU127" s="875"/>
      <c r="DV127" s="852" t="s">
        <v>400</v>
      </c>
      <c r="DW127" s="852"/>
      <c r="DX127" s="852"/>
      <c r="DY127" s="852"/>
      <c r="DZ127" s="853"/>
    </row>
    <row r="128" spans="1:130" s="226" customFormat="1" ht="26.25" customHeight="1" thickBot="1" x14ac:dyDescent="0.2">
      <c r="A128" s="854" t="s">
        <v>493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494</v>
      </c>
      <c r="X128" s="856"/>
      <c r="Y128" s="856"/>
      <c r="Z128" s="857"/>
      <c r="AA128" s="858">
        <v>233319</v>
      </c>
      <c r="AB128" s="859"/>
      <c r="AC128" s="859"/>
      <c r="AD128" s="859"/>
      <c r="AE128" s="860"/>
      <c r="AF128" s="861">
        <v>236940</v>
      </c>
      <c r="AG128" s="859"/>
      <c r="AH128" s="859"/>
      <c r="AI128" s="859"/>
      <c r="AJ128" s="860"/>
      <c r="AK128" s="861">
        <v>269239</v>
      </c>
      <c r="AL128" s="859"/>
      <c r="AM128" s="859"/>
      <c r="AN128" s="859"/>
      <c r="AO128" s="860"/>
      <c r="AP128" s="862"/>
      <c r="AQ128" s="863"/>
      <c r="AR128" s="863"/>
      <c r="AS128" s="863"/>
      <c r="AT128" s="864"/>
      <c r="AU128" s="262"/>
      <c r="AV128" s="262"/>
      <c r="AW128" s="262"/>
      <c r="AX128" s="865" t="s">
        <v>495</v>
      </c>
      <c r="AY128" s="866"/>
      <c r="AZ128" s="866"/>
      <c r="BA128" s="866"/>
      <c r="BB128" s="866"/>
      <c r="BC128" s="866"/>
      <c r="BD128" s="866"/>
      <c r="BE128" s="867"/>
      <c r="BF128" s="844" t="s">
        <v>482</v>
      </c>
      <c r="BG128" s="845"/>
      <c r="BH128" s="845"/>
      <c r="BI128" s="845"/>
      <c r="BJ128" s="845"/>
      <c r="BK128" s="845"/>
      <c r="BL128" s="868"/>
      <c r="BM128" s="844">
        <v>12.66</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496</v>
      </c>
      <c r="CQ128" s="786"/>
      <c r="CR128" s="786"/>
      <c r="CS128" s="786"/>
      <c r="CT128" s="786"/>
      <c r="CU128" s="786"/>
      <c r="CV128" s="786"/>
      <c r="CW128" s="786"/>
      <c r="CX128" s="786"/>
      <c r="CY128" s="786"/>
      <c r="CZ128" s="786"/>
      <c r="DA128" s="786"/>
      <c r="DB128" s="786"/>
      <c r="DC128" s="786"/>
      <c r="DD128" s="786"/>
      <c r="DE128" s="786"/>
      <c r="DF128" s="787"/>
      <c r="DG128" s="848">
        <v>95544</v>
      </c>
      <c r="DH128" s="849"/>
      <c r="DI128" s="849"/>
      <c r="DJ128" s="849"/>
      <c r="DK128" s="849"/>
      <c r="DL128" s="849">
        <v>471930</v>
      </c>
      <c r="DM128" s="849"/>
      <c r="DN128" s="849"/>
      <c r="DO128" s="849"/>
      <c r="DP128" s="849"/>
      <c r="DQ128" s="849">
        <v>283759</v>
      </c>
      <c r="DR128" s="849"/>
      <c r="DS128" s="849"/>
      <c r="DT128" s="849"/>
      <c r="DU128" s="849"/>
      <c r="DV128" s="850">
        <v>2.1</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497</v>
      </c>
      <c r="X129" s="835"/>
      <c r="Y129" s="835"/>
      <c r="Z129" s="836"/>
      <c r="AA129" s="837">
        <v>17157107</v>
      </c>
      <c r="AB129" s="838"/>
      <c r="AC129" s="838"/>
      <c r="AD129" s="838"/>
      <c r="AE129" s="839"/>
      <c r="AF129" s="840">
        <v>16976315</v>
      </c>
      <c r="AG129" s="838"/>
      <c r="AH129" s="838"/>
      <c r="AI129" s="838"/>
      <c r="AJ129" s="839"/>
      <c r="AK129" s="840">
        <v>16845062</v>
      </c>
      <c r="AL129" s="838"/>
      <c r="AM129" s="838"/>
      <c r="AN129" s="838"/>
      <c r="AO129" s="839"/>
      <c r="AP129" s="841"/>
      <c r="AQ129" s="842"/>
      <c r="AR129" s="842"/>
      <c r="AS129" s="842"/>
      <c r="AT129" s="843"/>
      <c r="AU129" s="264"/>
      <c r="AV129" s="264"/>
      <c r="AW129" s="264"/>
      <c r="AX129" s="807" t="s">
        <v>498</v>
      </c>
      <c r="AY129" s="808"/>
      <c r="AZ129" s="808"/>
      <c r="BA129" s="808"/>
      <c r="BB129" s="808"/>
      <c r="BC129" s="808"/>
      <c r="BD129" s="808"/>
      <c r="BE129" s="809"/>
      <c r="BF129" s="827" t="s">
        <v>499</v>
      </c>
      <c r="BG129" s="828"/>
      <c r="BH129" s="828"/>
      <c r="BI129" s="828"/>
      <c r="BJ129" s="828"/>
      <c r="BK129" s="828"/>
      <c r="BL129" s="829"/>
      <c r="BM129" s="827">
        <v>17.66</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501</v>
      </c>
      <c r="X130" s="835"/>
      <c r="Y130" s="835"/>
      <c r="Z130" s="836"/>
      <c r="AA130" s="837">
        <v>3190885</v>
      </c>
      <c r="AB130" s="838"/>
      <c r="AC130" s="838"/>
      <c r="AD130" s="838"/>
      <c r="AE130" s="839"/>
      <c r="AF130" s="840">
        <v>3201746</v>
      </c>
      <c r="AG130" s="838"/>
      <c r="AH130" s="838"/>
      <c r="AI130" s="838"/>
      <c r="AJ130" s="839"/>
      <c r="AK130" s="840">
        <v>3242014</v>
      </c>
      <c r="AL130" s="838"/>
      <c r="AM130" s="838"/>
      <c r="AN130" s="838"/>
      <c r="AO130" s="839"/>
      <c r="AP130" s="841"/>
      <c r="AQ130" s="842"/>
      <c r="AR130" s="842"/>
      <c r="AS130" s="842"/>
      <c r="AT130" s="843"/>
      <c r="AU130" s="264"/>
      <c r="AV130" s="264"/>
      <c r="AW130" s="264"/>
      <c r="AX130" s="807" t="s">
        <v>502</v>
      </c>
      <c r="AY130" s="808"/>
      <c r="AZ130" s="808"/>
      <c r="BA130" s="808"/>
      <c r="BB130" s="808"/>
      <c r="BC130" s="808"/>
      <c r="BD130" s="808"/>
      <c r="BE130" s="809"/>
      <c r="BF130" s="810">
        <v>9.1999999999999993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503</v>
      </c>
      <c r="X131" s="818"/>
      <c r="Y131" s="818"/>
      <c r="Z131" s="819"/>
      <c r="AA131" s="820">
        <v>13966222</v>
      </c>
      <c r="AB131" s="821"/>
      <c r="AC131" s="821"/>
      <c r="AD131" s="821"/>
      <c r="AE131" s="822"/>
      <c r="AF131" s="823">
        <v>13774569</v>
      </c>
      <c r="AG131" s="821"/>
      <c r="AH131" s="821"/>
      <c r="AI131" s="821"/>
      <c r="AJ131" s="822"/>
      <c r="AK131" s="823">
        <v>13603048</v>
      </c>
      <c r="AL131" s="821"/>
      <c r="AM131" s="821"/>
      <c r="AN131" s="821"/>
      <c r="AO131" s="822"/>
      <c r="AP131" s="824"/>
      <c r="AQ131" s="825"/>
      <c r="AR131" s="825"/>
      <c r="AS131" s="825"/>
      <c r="AT131" s="826"/>
      <c r="AU131" s="264"/>
      <c r="AV131" s="264"/>
      <c r="AW131" s="264"/>
      <c r="AX131" s="785" t="s">
        <v>504</v>
      </c>
      <c r="AY131" s="786"/>
      <c r="AZ131" s="786"/>
      <c r="BA131" s="786"/>
      <c r="BB131" s="786"/>
      <c r="BC131" s="786"/>
      <c r="BD131" s="786"/>
      <c r="BE131" s="787"/>
      <c r="BF131" s="788">
        <v>51.5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506</v>
      </c>
      <c r="W132" s="798"/>
      <c r="X132" s="798"/>
      <c r="Y132" s="798"/>
      <c r="Z132" s="799"/>
      <c r="AA132" s="800">
        <v>8.9800162130000007</v>
      </c>
      <c r="AB132" s="801"/>
      <c r="AC132" s="801"/>
      <c r="AD132" s="801"/>
      <c r="AE132" s="802"/>
      <c r="AF132" s="803">
        <v>9.2256461890000008</v>
      </c>
      <c r="AG132" s="801"/>
      <c r="AH132" s="801"/>
      <c r="AI132" s="801"/>
      <c r="AJ132" s="802"/>
      <c r="AK132" s="803">
        <v>9.4623015190000004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507</v>
      </c>
      <c r="W133" s="777"/>
      <c r="X133" s="777"/>
      <c r="Y133" s="777"/>
      <c r="Z133" s="778"/>
      <c r="AA133" s="779">
        <v>9.5</v>
      </c>
      <c r="AB133" s="780"/>
      <c r="AC133" s="780"/>
      <c r="AD133" s="780"/>
      <c r="AE133" s="781"/>
      <c r="AF133" s="779">
        <v>9</v>
      </c>
      <c r="AG133" s="780"/>
      <c r="AH133" s="780"/>
      <c r="AI133" s="780"/>
      <c r="AJ133" s="781"/>
      <c r="AK133" s="779">
        <v>9.1999999999999993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wYGHtLmdr8rBG2jJqwX+DcEq7lqxY8j86FocYzCrpsze8O3Ear3r+LdJuf8ubDNWyrv1bTIOt49Egc6JtwOQg==" saltValue="B+pGB5VENBjtwSBYhRW2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topLeftCell="BN1" workbookViewId="0">
      <selection activeCell="DP51" sqref="DP51"/>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blUvInb1SJQxxCiN2vfMQvuDPuZghLX+4AJk4vlfom3kbOVlGp+YNm7z5+ItpjGyT+UdtKWownKyYczA/r2iQ==" saltValue="XC4yjTbbm74yQ+Dnywsm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Zl4dDvcJEDEKDuGxtS9M/lTMvQZbtukTQBVBpcLw8P0Vw4h9lN1Iib+HIvhrmYiwjzasryDomeGHP8RdDu8VQ==" saltValue="PBLyAJk3bGBqz9k4rfKi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511</v>
      </c>
      <c r="AP7" s="283"/>
      <c r="AQ7" s="284" t="s">
        <v>512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513</v>
      </c>
      <c r="AQ8" s="290" t="s">
        <v>514</v>
      </c>
      <c r="AR8" s="291" t="s">
        <v>515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516</v>
      </c>
      <c r="AL9" s="1207"/>
      <c r="AM9" s="1207"/>
      <c r="AN9" s="1208"/>
      <c r="AO9" s="292">
        <v>4452153</v>
      </c>
      <c r="AP9" s="292">
        <v>101717</v>
      </c>
      <c r="AQ9" s="293">
        <v>84559</v>
      </c>
      <c r="AR9" s="294">
        <v>20.3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517</v>
      </c>
      <c r="AL10" s="1207"/>
      <c r="AM10" s="1207"/>
      <c r="AN10" s="1208"/>
      <c r="AO10" s="295">
        <v>414135</v>
      </c>
      <c r="AP10" s="295">
        <v>9462</v>
      </c>
      <c r="AQ10" s="296">
        <v>6564</v>
      </c>
      <c r="AR10" s="297">
        <v>44.1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518</v>
      </c>
      <c r="AL11" s="1207"/>
      <c r="AM11" s="1207"/>
      <c r="AN11" s="1208"/>
      <c r="AO11" s="295">
        <v>596657</v>
      </c>
      <c r="AP11" s="295">
        <v>13632</v>
      </c>
      <c r="AQ11" s="296">
        <v>9731</v>
      </c>
      <c r="AR11" s="297">
        <v>40.1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519</v>
      </c>
      <c r="AL12" s="1207"/>
      <c r="AM12" s="1207"/>
      <c r="AN12" s="1208"/>
      <c r="AO12" s="295" t="s">
        <v>520</v>
      </c>
      <c r="AP12" s="295" t="s">
        <v>520</v>
      </c>
      <c r="AQ12" s="296">
        <v>1056</v>
      </c>
      <c r="AR12" s="297" t="s">
        <v>520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521</v>
      </c>
      <c r="AL13" s="1207"/>
      <c r="AM13" s="1207"/>
      <c r="AN13" s="1208"/>
      <c r="AO13" s="295" t="s">
        <v>520</v>
      </c>
      <c r="AP13" s="295" t="s">
        <v>520</v>
      </c>
      <c r="AQ13" s="296" t="s">
        <v>520</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522</v>
      </c>
      <c r="AL14" s="1207"/>
      <c r="AM14" s="1207"/>
      <c r="AN14" s="1208"/>
      <c r="AO14" s="295">
        <v>350126</v>
      </c>
      <c r="AP14" s="295">
        <v>7999</v>
      </c>
      <c r="AQ14" s="296">
        <v>3766</v>
      </c>
      <c r="AR14" s="297">
        <v>112.4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523</v>
      </c>
      <c r="AL15" s="1207"/>
      <c r="AM15" s="1207"/>
      <c r="AN15" s="1208"/>
      <c r="AO15" s="295">
        <v>90384</v>
      </c>
      <c r="AP15" s="295">
        <v>2065</v>
      </c>
      <c r="AQ15" s="296">
        <v>1689</v>
      </c>
      <c r="AR15" s="297">
        <v>22.3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524</v>
      </c>
      <c r="AL16" s="1210"/>
      <c r="AM16" s="1210"/>
      <c r="AN16" s="1211"/>
      <c r="AO16" s="295">
        <v>-555829</v>
      </c>
      <c r="AP16" s="295">
        <v>-12699</v>
      </c>
      <c r="AQ16" s="296">
        <v>-7440</v>
      </c>
      <c r="AR16" s="297">
        <v>70.7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5347626</v>
      </c>
      <c r="AP17" s="295">
        <v>122176</v>
      </c>
      <c r="AQ17" s="296">
        <v>99925</v>
      </c>
      <c r="AR17" s="297">
        <v>22.3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529</v>
      </c>
      <c r="AL21" s="1204"/>
      <c r="AM21" s="1204"/>
      <c r="AN21" s="1205"/>
      <c r="AO21" s="307">
        <v>11.4</v>
      </c>
      <c r="AP21" s="308">
        <v>9.35</v>
      </c>
      <c r="AQ21" s="309">
        <v>2.0499999999999998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530</v>
      </c>
      <c r="AL22" s="1204"/>
      <c r="AM22" s="1204"/>
      <c r="AN22" s="1205"/>
      <c r="AO22" s="312">
        <v>98.6</v>
      </c>
      <c r="AP22" s="313">
        <v>97.3</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532</v>
      </c>
      <c r="AO27" s="273"/>
      <c r="AP27" s="273"/>
      <c r="AQ27" s="273"/>
      <c r="AR27" s="273"/>
      <c r="AS27" s="273"/>
      <c r="AT27" s="273"/>
    </row>
    <row r="28" spans="1:46" ht="17.25" x14ac:dyDescent="0.1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511</v>
      </c>
      <c r="AP30" s="283"/>
      <c r="AQ30" s="284" t="s">
        <v>512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513</v>
      </c>
      <c r="AQ31" s="290" t="s">
        <v>514</v>
      </c>
      <c r="AR31" s="291" t="s">
        <v>515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535</v>
      </c>
      <c r="AL32" s="1195"/>
      <c r="AM32" s="1195"/>
      <c r="AN32" s="1196"/>
      <c r="AO32" s="322">
        <v>3992329</v>
      </c>
      <c r="AP32" s="322">
        <v>91212</v>
      </c>
      <c r="AQ32" s="323">
        <v>59906</v>
      </c>
      <c r="AR32" s="324">
        <v>52.3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536</v>
      </c>
      <c r="AL33" s="1195"/>
      <c r="AM33" s="1195"/>
      <c r="AN33" s="1196"/>
      <c r="AO33" s="322" t="s">
        <v>520</v>
      </c>
      <c r="AP33" s="322" t="s">
        <v>520</v>
      </c>
      <c r="AQ33" s="323" t="s">
        <v>520</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537</v>
      </c>
      <c r="AL34" s="1195"/>
      <c r="AM34" s="1195"/>
      <c r="AN34" s="1196"/>
      <c r="AO34" s="322" t="s">
        <v>520</v>
      </c>
      <c r="AP34" s="322" t="s">
        <v>520</v>
      </c>
      <c r="AQ34" s="323">
        <v>8</v>
      </c>
      <c r="AR34" s="324" t="s">
        <v>520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538</v>
      </c>
      <c r="AL35" s="1195"/>
      <c r="AM35" s="1195"/>
      <c r="AN35" s="1196"/>
      <c r="AO35" s="322">
        <v>730752</v>
      </c>
      <c r="AP35" s="322">
        <v>16695</v>
      </c>
      <c r="AQ35" s="323">
        <v>16952</v>
      </c>
      <c r="AR35" s="324">
        <v>-1.5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539</v>
      </c>
      <c r="AL36" s="1195"/>
      <c r="AM36" s="1195"/>
      <c r="AN36" s="1196"/>
      <c r="AO36" s="322">
        <v>73913</v>
      </c>
      <c r="AP36" s="322">
        <v>1689</v>
      </c>
      <c r="AQ36" s="323">
        <v>2747</v>
      </c>
      <c r="AR36" s="324">
        <v>-38.5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540</v>
      </c>
      <c r="AL37" s="1195"/>
      <c r="AM37" s="1195"/>
      <c r="AN37" s="1196"/>
      <c r="AO37" s="322">
        <v>157</v>
      </c>
      <c r="AP37" s="322">
        <v>4</v>
      </c>
      <c r="AQ37" s="323">
        <v>414</v>
      </c>
      <c r="AR37" s="324">
        <v>-99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541</v>
      </c>
      <c r="AL38" s="1198"/>
      <c r="AM38" s="1198"/>
      <c r="AN38" s="1199"/>
      <c r="AO38" s="325">
        <v>1263</v>
      </c>
      <c r="AP38" s="325">
        <v>29</v>
      </c>
      <c r="AQ38" s="326">
        <v>2</v>
      </c>
      <c r="AR38" s="314">
        <v>1350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542</v>
      </c>
      <c r="AL39" s="1198"/>
      <c r="AM39" s="1198"/>
      <c r="AN39" s="1199"/>
      <c r="AO39" s="322">
        <v>-269239</v>
      </c>
      <c r="AP39" s="322">
        <v>-6151</v>
      </c>
      <c r="AQ39" s="323">
        <v>-5842</v>
      </c>
      <c r="AR39" s="324">
        <v>5.3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543</v>
      </c>
      <c r="AL40" s="1195"/>
      <c r="AM40" s="1195"/>
      <c r="AN40" s="1196"/>
      <c r="AO40" s="322">
        <v>-3242014</v>
      </c>
      <c r="AP40" s="322">
        <v>-74069</v>
      </c>
      <c r="AQ40" s="323">
        <v>-51758</v>
      </c>
      <c r="AR40" s="324">
        <v>43.1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1287161</v>
      </c>
      <c r="AP41" s="322">
        <v>29407</v>
      </c>
      <c r="AQ41" s="323">
        <v>22430</v>
      </c>
      <c r="AR41" s="324">
        <v>31.1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511</v>
      </c>
      <c r="AN49" s="1189" t="s">
        <v>547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548</v>
      </c>
      <c r="AO50" s="339" t="s">
        <v>549</v>
      </c>
      <c r="AP50" s="340" t="s">
        <v>550</v>
      </c>
      <c r="AQ50" s="341" t="s">
        <v>551</v>
      </c>
      <c r="AR50" s="342" t="s">
        <v>552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4738568</v>
      </c>
      <c r="AN51" s="344">
        <v>103768</v>
      </c>
      <c r="AO51" s="345">
        <v>3.7</v>
      </c>
      <c r="AP51" s="346">
        <v>80149</v>
      </c>
      <c r="AQ51" s="347">
        <v>28.2</v>
      </c>
      <c r="AR51" s="348">
        <v>-24.5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1723519</v>
      </c>
      <c r="AN52" s="352">
        <v>37743</v>
      </c>
      <c r="AO52" s="353">
        <v>29.2</v>
      </c>
      <c r="AP52" s="354">
        <v>38398</v>
      </c>
      <c r="AQ52" s="355">
        <v>39.299999999999997</v>
      </c>
      <c r="AR52" s="356">
        <v>-10.1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3958826</v>
      </c>
      <c r="AN53" s="344">
        <v>87463</v>
      </c>
      <c r="AO53" s="345">
        <v>-15.7</v>
      </c>
      <c r="AP53" s="346">
        <v>57697</v>
      </c>
      <c r="AQ53" s="347">
        <v>-28</v>
      </c>
      <c r="AR53" s="348">
        <v>12.3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1215972</v>
      </c>
      <c r="AN54" s="352">
        <v>26865</v>
      </c>
      <c r="AO54" s="353">
        <v>-28.8</v>
      </c>
      <c r="AP54" s="354">
        <v>26743</v>
      </c>
      <c r="AQ54" s="355">
        <v>-30.4</v>
      </c>
      <c r="AR54" s="356">
        <v>1.6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4001534</v>
      </c>
      <c r="AN55" s="344">
        <v>89478</v>
      </c>
      <c r="AO55" s="345">
        <v>2.2999999999999998</v>
      </c>
      <c r="AP55" s="346">
        <v>63727</v>
      </c>
      <c r="AQ55" s="347">
        <v>10.5</v>
      </c>
      <c r="AR55" s="348">
        <v>-8.1999999999999993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809673</v>
      </c>
      <c r="AN56" s="352">
        <v>18105</v>
      </c>
      <c r="AO56" s="353">
        <v>-32.6</v>
      </c>
      <c r="AP56" s="354">
        <v>34577</v>
      </c>
      <c r="AQ56" s="355">
        <v>29.3</v>
      </c>
      <c r="AR56" s="356">
        <v>-61.9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3923232</v>
      </c>
      <c r="AN57" s="344">
        <v>88661</v>
      </c>
      <c r="AO57" s="345">
        <v>-0.9</v>
      </c>
      <c r="AP57" s="346">
        <v>66954</v>
      </c>
      <c r="AQ57" s="347">
        <v>5.0999999999999996</v>
      </c>
      <c r="AR57" s="348">
        <v>-6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1916720</v>
      </c>
      <c r="AN58" s="352">
        <v>43316</v>
      </c>
      <c r="AO58" s="353">
        <v>139.19999999999999</v>
      </c>
      <c r="AP58" s="354">
        <v>37305</v>
      </c>
      <c r="AQ58" s="355">
        <v>7.9</v>
      </c>
      <c r="AR58" s="356">
        <v>131.30000000000001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4865835</v>
      </c>
      <c r="AN59" s="344">
        <v>111168</v>
      </c>
      <c r="AO59" s="345">
        <v>25.4</v>
      </c>
      <c r="AP59" s="346">
        <v>72656</v>
      </c>
      <c r="AQ59" s="347">
        <v>8.5</v>
      </c>
      <c r="AR59" s="348">
        <v>16.899999999999999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2561097</v>
      </c>
      <c r="AN60" s="352">
        <v>58513</v>
      </c>
      <c r="AO60" s="353">
        <v>35.1</v>
      </c>
      <c r="AP60" s="354">
        <v>36448</v>
      </c>
      <c r="AQ60" s="355">
        <v>-2.2999999999999998</v>
      </c>
      <c r="AR60" s="356">
        <v>37.4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4297599</v>
      </c>
      <c r="AN61" s="359">
        <v>96108</v>
      </c>
      <c r="AO61" s="360">
        <v>3</v>
      </c>
      <c r="AP61" s="361">
        <v>68237</v>
      </c>
      <c r="AQ61" s="362">
        <v>4.9000000000000004</v>
      </c>
      <c r="AR61" s="348">
        <v>-1.9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1645396</v>
      </c>
      <c r="AN62" s="352">
        <v>36908</v>
      </c>
      <c r="AO62" s="353">
        <v>28.4</v>
      </c>
      <c r="AP62" s="354">
        <v>34694</v>
      </c>
      <c r="AQ62" s="355">
        <v>8.8000000000000007</v>
      </c>
      <c r="AR62" s="356">
        <v>19.600000000000001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tHjjqnSgRdoSzdyeKnnkq4S9lS2goednfNAlD2dvB3LUf88OjwMf6UFPGGk156QTx/94DxsEX3gRntryhAG3w==" saltValue="hhGgkeozVkL3UhJlbwOK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0dXDhGgN4Cvj28YhH21bYWOrkeU+x+6I8FZ6UutXUEW5Qf+NheLv/h2vMcdaNvEB1eY8909+yy+kjLZAi8f7Q==" saltValue="VHiUABm582+N00uv2JvDFg=="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56+YEcVMb+Re0WZmgKwpw1vWwEurlW2rJf2IZrLzNqOkTHZJfAWbQqjYA4DAo8p8ms6Cp+IeQUfFsloaDeqxA==" saltValue="MuycjqZudGWfhDdQJE1i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12" t="s">
        <v>3</v>
      </c>
      <c r="D47" s="1212"/>
      <c r="E47" s="1213"/>
      <c r="F47" s="11">
        <v>13.59</v>
      </c>
      <c r="G47" s="12">
        <v>17.62</v>
      </c>
      <c r="H47" s="12">
        <v>20.260000000000002</v>
      </c>
      <c r="I47" s="12">
        <v>23.14</v>
      </c>
      <c r="J47" s="13">
        <v>23.6</v>
      </c>
    </row>
    <row r="48" spans="2:10" ht="57.75" customHeight="1" x14ac:dyDescent="0.15">
      <c r="B48" s="14"/>
      <c r="C48" s="1214" t="s">
        <v>4</v>
      </c>
      <c r="D48" s="1214"/>
      <c r="E48" s="1215"/>
      <c r="F48" s="15">
        <v>7.08</v>
      </c>
      <c r="G48" s="16">
        <v>5.31</v>
      </c>
      <c r="H48" s="16">
        <v>6.22</v>
      </c>
      <c r="I48" s="16">
        <v>5.46</v>
      </c>
      <c r="J48" s="17">
        <v>4.95</v>
      </c>
    </row>
    <row r="49" spans="2:10" ht="57.75" customHeight="1" thickBot="1" x14ac:dyDescent="0.2">
      <c r="B49" s="18"/>
      <c r="C49" s="1216" t="s">
        <v>5</v>
      </c>
      <c r="D49" s="1216"/>
      <c r="E49" s="1217"/>
      <c r="F49" s="19">
        <v>4.67</v>
      </c>
      <c r="G49" s="20" t="s">
        <v>568</v>
      </c>
      <c r="H49" s="20">
        <v>0.94</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Kn4A+1QdX5mxvOABp8egmNIniA44GT9vzrDTJyTrj+e5O/BEfiQOJLdNlt9ZzghCde7EAoRDyZHGtsvkGB9Lw==" saltValue="X1XZjltUzVi96Itdtipr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2019-10-30T06:53:49Z</cp:lastPrinted>
  <dcterms:created xsi:type="dcterms:W3CDTF">2019-02-14T05:26:10Z</dcterms:created>
  <dcterms:modified xsi:type="dcterms:W3CDTF">2019-11-25T01:02:10Z</dcterms:modified>
  <cp:category/>
</cp:coreProperties>
</file>