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合併前\02 調査物\財政状況資料\平成30年度財政状況資料集の作成及び\回答\1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C39" i="10"/>
  <c r="BE38" i="10"/>
  <c r="AM38" i="10"/>
  <c r="C38" i="10"/>
  <c r="BE37" i="10"/>
  <c r="AM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BE34" i="10"/>
  <c r="BE35" i="10" s="1"/>
  <c r="BE36" i="10" s="1"/>
  <c r="BW34" i="10" l="1"/>
  <c r="BW35" i="10" s="1"/>
  <c r="BW36" i="10" s="1"/>
  <c r="BW37" i="10" s="1"/>
  <c r="BW38" i="10" s="1"/>
  <c r="BW39" i="10" s="1"/>
  <c r="BW40" i="10" s="1"/>
  <c r="BW41"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<sst xmlns="http://schemas.openxmlformats.org/spreadsheetml/2006/main" count="1135" uniqueCount="603">
  <si>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</si>
  <si>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</si>
  <si>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</si>
  <si>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</si>
  <si>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</si>
  <si>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</si>
  <si>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</si>
  <si>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</si>
  <si>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</si>
  <si>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</si>
  <si>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</si>
  <si>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</si>
  <si>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</si>
  <si>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</si>
  <si>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</si>
  <si>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</si>
  <si>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</si>
  <si>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</si>
  <si>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</si>
  <si>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</si>
  <si>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</si>
  <si>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</si>
  <si>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</si>
  <si>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</si>
  <si>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</si>
  <si>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</si>
  <si>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</si>
  <si>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</si>
  <si>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</si>
  <si>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</si>
  <si>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</si>
  <si>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</si>
  <si>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</si>
  <si>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</si>
  <si>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</si>
  <si>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</si>
  <si>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</si>
  <si>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</si>
  <si>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</si>
  <si>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</si>
  <si>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</si>
  <si>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</si>
  <si>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</si>
  <si>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</si>
  <si>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</si>
  <si>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</si>
  <si>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</si>
  <si>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</si>
  <si>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</si>
  <si>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</si>
  <si>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</si>
  <si>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</si>
  <si>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</si>
  <si>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</si>
  <si>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</si>
  <si>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</si>
  <si>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</si>
  <si>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</si>
  <si>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</si>
  <si>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</si>
  <si>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</si>
  <si>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</si>
  <si>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</si>
  <si>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</si>
  <si>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</si>
  <si>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</si>
  <si>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</si>
  <si>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</si>
  <si>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</si>
  <si>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</si>
  <si>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</si>
  <si>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</si>
  <si>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</si>
  <si>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</si>
  <si>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</si>
  <si>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</si>
  <si>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</si>
  <si>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</si>
  <si>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</si>
  <si>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</si>
  <si>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</si>
  <si>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</si>
  <si>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</si>
  <si>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</si>
  <si>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</si>
  <si>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</si>
  <si>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</si>
  <si>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</si>
  <si>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</si>
  <si>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</si>
  <si>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</si>
  <si>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</si>
  <si>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</si>
  <si>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</si>
  <si>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</si>
  <si>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</si>
  <si>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</si>
  <si>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</si>
  <si>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</si>
  <si>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</si>
  <si>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</si>
  <si>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</si>
  <si>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</si>
  <si>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</si>
  <si>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</si>
  <si>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</si>
  <si>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</si>
  <si>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</si>
  <si>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</si>
  <si>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</si>
  <si>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</si>
  <si>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</si>
  <si>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</si>
  <si>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</si>
  <si>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</si>
  <si>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</si>
  <si>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</si>
  <si>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</si>
  <si>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</si>
  <si>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</si>
  <si>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</si>
  <si>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</si>
  <si>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</si>
  <si>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</si>
  <si>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</si>
  <si>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</si>
  <si>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</si>
  <si>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</si>
  <si>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</si>
  <si>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</si>
  <si>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</si>
  <si>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</si>
  <si>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</si>
  <si>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</si>
  <si>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</si>
  <si>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</si>
  <si>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</si>
  <si>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</si>
  <si>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</si>
  <si>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</si>
  <si>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</si>
  <si>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</si>
  <si>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</si>
  <si>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</si>
  <si>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</si>
  <si>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</si>
  <si>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</si>
  <si>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</si>
  <si>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</si>
  <si>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</si>
  <si>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</si>
  <si>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</si>
  <si>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</si>
  <si>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</si>
  <si>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</si>
  <si>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</si>
  <si>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</si>
  <si>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</si>
  <si>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</si>
  <si>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</si>
  <si>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</si>
  <si>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</si>
  <si>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</si>
  <si>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</si>
  <si>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</si>
  <si>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</si>
  <si>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</si>
  <si>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</si>
  <si>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</si>
  <si>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</si>
  <si>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</si>
  <si>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</si>
  <si>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</si>
  <si>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</si>
  <si>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</si>
  <si>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</si>
  <si>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</si>
  <si>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</si>
  <si>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</si>
  <si>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</si>
  <si>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</si>
  <si>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</si>
  <si>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</si>
  <si>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</si>
  <si>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</si>
  <si>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</si>
  <si>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</si>
  <si>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</si>
  <si>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</si>
  <si>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</si>
  <si>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</si>
  <si>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</si>
  <si>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</si>
  <si>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</si>
  <si>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</si>
  <si>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</si>
  <si>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</si>
  <si>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</si>
  <si>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</si>
  <si>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</si>
  <si>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</si>
  <si>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</si>
  <si>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</si>
  <si>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</si>
  <si>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</si>
  <si>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</si>
  <si>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</si>
  <si>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</si>
  <si>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</si>
  <si>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</si>
  <si>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</si>
  <si>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</si>
  <si>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鹿児島県奄美市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</si>
  <si>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</si>
  <si>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</si>
  <si>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</si>
  <si>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</si>
  <si>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</si>
  <si>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</si>
  <si>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</si>
  <si>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</si>
  <si>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</si>
  <si>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</si>
  <si>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</si>
  <si>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</si>
  <si>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</si>
  <si>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</si>
  <si>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</si>
  <si>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</si>
  <si>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</si>
  <si>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</si>
  <si>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</si>
  <si>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</si>
  <si>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</si>
  <si>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</si>
  <si>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</si>
  <si>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</si>
  <si>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</si>
  <si>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</si>
  <si>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</si>
  <si>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</si>
  <si>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</si>
  <si>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</si>
  <si>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</si>
  <si>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</si>
  <si>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</si>
  <si>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</si>
  <si>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</si>
  <si>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</si>
  <si>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</si>
  <si>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</si>
  <si>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</si>
  <si>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</si>
  <si>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</si>
  <si>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</si>
  <si>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</si>
  <si>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</si>
  <si>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</si>
  <si>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</si>
  <si>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</si>
  <si>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</si>
  <si>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</si>
  <si>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</si>
  <si>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</si>
  <si>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</si>
  <si>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</si>
  <si>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</si>
  <si>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</si>
  <si>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</si>
  <si>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</si>
  <si>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</si>
  <si>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</si>
  <si>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</si>
  <si>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</si>
  <si>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</si>
  <si>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</si>
  <si>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</si>
  <si>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</si>
  <si>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</si>
  <si>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</si>
  <si>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</si>
  <si>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</si>
  <si>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</si>
  <si>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</si>
  <si>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</si>
  <si>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</si>
  <si>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</si>
  <si>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</si>
  <si>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</si>
  <si>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</si>
  <si>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</si>
  <si>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</si>
  <si>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</si>
  <si>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</si>
  <si>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</si>
  <si>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</si>
  <si>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</si>
  <si>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</si>
  <si>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</si>
  <si>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</si>
  <si>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</si>
  <si>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</si>
  <si>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</si>
  <si>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</si>
  <si>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</si>
  <si>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</si>
  <si>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</si>
  <si>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</si>
  <si>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</si>
  <si>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</si>
  <si>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</si>
  <si>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</si>
  <si>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</si>
  <si>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</si>
  <si>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</si>
  <si>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</si>
  <si>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</si>
  <si>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</si>
  <si>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</si>
  <si>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</si>
  <si>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</si>
  <si>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</si>
  <si>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</si>
  <si>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</si>
  <si>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</si>
  <si>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</si>
  <si>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</si>
  <si>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</si>
  <si>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</si>
  <si>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</si>
  <si>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</si>
  <si>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</si>
  <si>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</si>
  <si>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</si>
  <si>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</si>
  <si>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</si>
  <si>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</si>
  <si>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</si>
  <si>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</si>
  <si>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</si>
  <si>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</si>
  <si>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</si>
  <si>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</si>
  <si>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</si>
  <si>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</si>
  <si>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</si>
  <si>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</si>
  <si>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</si>
  <si>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</si>
  <si>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</si>
  <si>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</si>
  <si>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</si>
  <si>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</si>
  <si>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</si>
  <si>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</si>
  <si>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</si>
  <si>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</si>
  <si>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</si>
  <si>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</si>
  <si>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</si>
  <si>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</si>
  <si>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鹿児島県奄美市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</si>
  <si>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</si>
  <si>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</si>
  <si>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</si>
  <si>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</si>
  <si>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</si>
  <si>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</si>
  <si>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</si>
  <si>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</si>
  <si>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</si>
  <si>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</si>
  <si>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</si>
  <si>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</si>
  <si>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</si>
  <si>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</si>
  <si>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</si>
  <si>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</si>
  <si>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</si>
  <si>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</si>
  <si>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</si>
  <si>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</si>
  <si>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奄美市ふるさと創生人材育成資金特別会計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</si>
  <si>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</si>
  <si>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</si>
  <si>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</si>
  <si>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</si>
  <si>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</si>
  <si>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</si>
  <si>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</si>
  <si>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</si>
  <si>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</si>
  <si>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</si>
  <si>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</si>
  <si>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</si>
  <si>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</si>
  <si>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</si>
  <si>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</si>
  <si>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</si>
  <si>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</si>
  <si>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</si>
  <si>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奄美市交通災害共済特別会計</t>
    <phoneticPr fontId="5"/>
  </si>
  <si>
    <t>奄美市水道事業会計</t>
    <phoneticPr fontId="5"/>
  </si>
  <si>
    <t>法適用企業</t>
    <phoneticPr fontId="5"/>
  </si>
  <si>
    <t>奄美市公共下水道事業特別会計</t>
    <phoneticPr fontId="5"/>
  </si>
  <si>
    <t>法非適用企業</t>
    <phoneticPr fontId="5"/>
  </si>
  <si>
    <t>奄美市農業集落排水事業特別会計</t>
    <phoneticPr fontId="5"/>
  </si>
  <si>
    <t>奄美市と畜場特別会計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</si>
  <si>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</si>
  <si>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</si>
  <si>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</si>
  <si>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</si>
  <si>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</si>
  <si>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</si>
  <si>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</si>
  <si>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</si>
  <si>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</si>
  <si>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</si>
  <si>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</si>
  <si>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</si>
  <si>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</si>
  <si>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</si>
  <si>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</si>
  <si>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</si>
  <si>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</si>
  <si>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</si>
  <si>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</si>
  <si>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</si>
  <si>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</si>
  <si>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</si>
  <si>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</si>
  <si>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</si>
  <si>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</si>
  <si>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</si>
  <si>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</si>
  <si>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</si>
  <si>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</si>
  <si>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</si>
  <si>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</si>
  <si>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</si>
  <si>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</si>
  <si>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</si>
  <si>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</si>
  <si>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</si>
  <si>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</si>
  <si>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</si>
  <si>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</si>
  <si>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</si>
  <si>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</si>
  <si>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</si>
  <si>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</si>
  <si>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</si>
  <si>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</si>
  <si>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</si>
  <si>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</si>
  <si>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</si>
  <si>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</si>
  <si>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</si>
  <si>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</si>
  <si>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</si>
  <si>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</si>
  <si>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</si>
  <si>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</si>
  <si>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</si>
  <si>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</si>
  <si>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</si>
  <si>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</si>
  <si>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</si>
  <si>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</si>
  <si>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</si>
  <si>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</si>
  <si>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</si>
  <si>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</si>
  <si>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</si>
  <si>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</si>
  <si>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</si>
  <si>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</si>
  <si>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</si>
  <si>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</si>
  <si>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</si>
  <si>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</si>
  <si>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</si>
  <si>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</si>
  <si>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</si>
  <si>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</si>
  <si>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</si>
  <si>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</si>
  <si>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</si>
  <si>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</si>
  <si>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</si>
  <si>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</si>
  <si>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</si>
  <si>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</si>
  <si>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</si>
  <si>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</si>
  <si>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</si>
  <si>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</si>
  <si>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</si>
  <si>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</si>
  <si>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</si>
  <si>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</si>
  <si>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</si>
  <si>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</si>
  <si>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</si>
  <si>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</si>
  <si>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</si>
  <si>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</si>
  <si>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</si>
  <si>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</si>
  <si>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</si>
  <si>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</si>
  <si>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</si>
  <si>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</si>
  <si>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</si>
  <si>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</si>
  <si>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</si>
  <si>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</si>
  <si>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</si>
  <si>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</si>
  <si>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</si>
  <si>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</si>
  <si>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</si>
  <si>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</si>
  <si>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</si>
  <si>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</si>
  <si>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</si>
  <si>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</si>
  <si>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</si>
  <si>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</si>
  <si>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</si>
  <si>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</si>
  <si>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</si>
  <si>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</si>
  <si>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</si>
  <si>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</si>
  <si>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</si>
  <si>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</si>
  <si>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</si>
  <si>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</si>
  <si>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</si>
  <si>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</si>
  <si>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</si>
  <si>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</si>
  <si>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</si>
  <si>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</si>
  <si>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</si>
  <si>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</si>
  <si>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</si>
  <si>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</si>
  <si>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0.86</t>
  </si>
  <si>
    <t>▲ 1.40</t>
  </si>
  <si>
    <t>▲ 3.07</t>
  </si>
  <si>
    <t>▲ 1.49</t>
  </si>
  <si>
    <t>奄美市国民健康保険事業特別会計</t>
  </si>
  <si>
    <t>▲ 4.71</t>
  </si>
  <si>
    <t>▲ 4.42</t>
  </si>
  <si>
    <t>▲ 3.35</t>
  </si>
  <si>
    <t>▲ 2.37</t>
  </si>
  <si>
    <t>▲ 1.30</t>
  </si>
  <si>
    <t>奄美市水道事業会計</t>
  </si>
  <si>
    <t>一般会計</t>
  </si>
  <si>
    <t>奄美市介護保険事業特別会計</t>
  </si>
  <si>
    <t>奄美市ふるさと創生人材育成資金特別会計</t>
  </si>
  <si>
    <t>奄美市公共下水道事業特別会計</t>
  </si>
  <si>
    <t>奄美市交通災害共済特別会計</t>
  </si>
  <si>
    <t>奄美市農業集落排水事業特別会計</t>
  </si>
  <si>
    <t>その他会計（赤字）</t>
  </si>
  <si>
    <t>その他会計（黒字）</t>
  </si>
  <si>
    <t>H25末</t>
    <phoneticPr fontId="5"/>
  </si>
  <si>
    <t>H26末</t>
    <phoneticPr fontId="5"/>
  </si>
  <si>
    <t>H27末</t>
    <phoneticPr fontId="5"/>
  </si>
  <si>
    <t>H28末</t>
    <phoneticPr fontId="5"/>
  </si>
  <si>
    <t>H29末</t>
    <phoneticPr fontId="5"/>
  </si>
  <si>
    <t>奄美市開発公社</t>
    <rPh sb="0" eb="2">
      <t>アマミ</t>
    </rPh>
    <rPh sb="2" eb="3">
      <t>シ</t>
    </rPh>
    <rPh sb="3" eb="5">
      <t>カイハツ</t>
    </rPh>
    <rPh sb="5" eb="7">
      <t>コウシャ</t>
    </rPh>
    <phoneticPr fontId="1"/>
  </si>
  <si>
    <t>奄美市農業研究センター</t>
  </si>
  <si>
    <t>奄美市名瀬米飯給食センター</t>
  </si>
  <si>
    <t>名瀬中央青果</t>
  </si>
  <si>
    <t>日本エアコミューター</t>
  </si>
  <si>
    <t>名瀬建設工事残土管理公社</t>
  </si>
  <si>
    <t>マングローブ公社</t>
  </si>
  <si>
    <t>奄美大島風力発電</t>
  </si>
  <si>
    <t>奄美広域中小企業勤労者福祉サービスセンター</t>
  </si>
  <si>
    <t>まちづくり奄美</t>
  </si>
  <si>
    <t>本場奄美大島紬販売協同組合</t>
    <rPh sb="0" eb="2">
      <t>ホンバ</t>
    </rPh>
    <rPh sb="2" eb="6">
      <t>アマミオオシマ</t>
    </rPh>
    <rPh sb="6" eb="7">
      <t>ツムギ</t>
    </rPh>
    <rPh sb="7" eb="9">
      <t>ハンバイ</t>
    </rPh>
    <rPh sb="9" eb="11">
      <t>キョウドウ</t>
    </rPh>
    <rPh sb="11" eb="13">
      <t>クミアイ</t>
    </rPh>
    <phoneticPr fontId="1"/>
  </si>
  <si>
    <t>本場奄美大島紬協同組合</t>
    <rPh sb="0" eb="2">
      <t>ホンバ</t>
    </rPh>
    <rPh sb="2" eb="6">
      <t>アマミオオシマ</t>
    </rPh>
    <rPh sb="6" eb="7">
      <t>ツムギ</t>
    </rPh>
    <rPh sb="7" eb="9">
      <t>キョウドウ</t>
    </rPh>
    <rPh sb="9" eb="11">
      <t>クミアイ</t>
    </rPh>
    <phoneticPr fontId="1"/>
  </si>
  <si>
    <t>地域振興基金</t>
    <rPh sb="0" eb="2">
      <t>チイキ</t>
    </rPh>
    <rPh sb="2" eb="4">
      <t>シンコウ</t>
    </rPh>
    <rPh sb="4" eb="6">
      <t>キキン</t>
    </rPh>
    <phoneticPr fontId="2"/>
  </si>
  <si>
    <t>庁舎整備基金</t>
    <rPh sb="0" eb="2">
      <t>チョウシャ</t>
    </rPh>
    <rPh sb="2" eb="4">
      <t>セイビ</t>
    </rPh>
    <rPh sb="4" eb="6">
      <t>キキン</t>
    </rPh>
    <phoneticPr fontId="2"/>
  </si>
  <si>
    <t>合併まちづくり基金</t>
    <rPh sb="0" eb="2">
      <t>ガッペイ</t>
    </rPh>
    <rPh sb="7" eb="9">
      <t>キキン</t>
    </rPh>
    <phoneticPr fontId="2"/>
  </si>
  <si>
    <t>過疎地域自立促進特別事業基金</t>
    <phoneticPr fontId="2"/>
  </si>
  <si>
    <t>公共施設整備事業基金</t>
    <rPh sb="0" eb="2">
      <t>コウキョウ</t>
    </rPh>
    <rPh sb="2" eb="4">
      <t>シセツ</t>
    </rPh>
    <rPh sb="4" eb="6">
      <t>セイビ</t>
    </rPh>
    <rPh sb="6" eb="8">
      <t>ジギョウ</t>
    </rPh>
    <rPh sb="8" eb="10">
      <t>キキン</t>
    </rPh>
    <phoneticPr fontId="2"/>
  </si>
  <si>
    <t>鹿児島県市町村総合事務組合</t>
  </si>
  <si>
    <t>奄美群島広域事務組合</t>
  </si>
  <si>
    <t>奄美大島地区介護保険一部事務組合</t>
  </si>
  <si>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</si>
  <si>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</si>
  <si>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大島地区衛生組合</t>
  </si>
  <si>
    <t>大島地区消防組合</t>
    <rPh sb="4" eb="6">
      <t>ショウボウ</t>
    </rPh>
    <phoneticPr fontId="2"/>
  </si>
  <si>
    <t>大島農業共済事務組合</t>
  </si>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</sst>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57697</c:v>
                </c:pt>
                <c:pt idx="1">
                  <c:v>63727</c:v>
                </c:pt>
                <c:pt idx="2">
                  <c:v>66954</c:v>
                </c:pt>
                <c:pt idx="3">
                  <c:v>72656</c:v>
                </c:pt>
                <c:pt idx="4">
                  <c:v>65080</c:v>
                </c:pt>
              </c:numCache>
            </c:numRef>
          </c:val>
          <c:smooth val="0"/>
          <c:extLst xmlns:c16r2="http://schemas.microsoft.com/office/drawing/2015/06/chart">
            <c:ext xmlns:c16="http://schemas.microsoft.com/office/drawing/2014/chart" uri="{C3380CC4-5D6E-409C-BE32-E72D297353CC}">
              <c16:uniqueId val="{00000000-F1EA-466A-8686-0F57C1E22D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87463</c:v>
                </c:pt>
                <c:pt idx="1">
                  <c:v>89478</c:v>
                </c:pt>
                <c:pt idx="2">
                  <c:v>88661</c:v>
                </c:pt>
                <c:pt idx="3">
                  <c:v>111168</c:v>
                </c:pt>
                <c:pt idx="4">
                  <c:v>175882</c:v>
                </c:pt>
              </c:numCache>
            </c:numRef>
          </c:val>
          <c:smooth val="0"/>
          <c:extLst xmlns:c16r2="http://schemas.microsoft.com/office/drawing/2015/06/chart">
            <c:ext xmlns:c16="http://schemas.microsoft.com/office/drawing/2014/chart" uri="{C3380CC4-5D6E-409C-BE32-E72D297353CC}">
              <c16:uniqueId val="{00000001-F1EA-466A-8686-0F57C1E22D1A}"/>
            </c:ext>
          </c:extLst>
        </c:ser>
        <c:dLbls>
          <c:showLegendKey val="0"/>
          <c:showVal val="0"/>
          <c:showCatName val="0"/>
          <c:showSerName val="0"/>
          <c:showPercent val="0"/>
          <c:showBubbleSize val="0"/>
        </c:dLbls>
        <c:marker val="1"/>
        <c:smooth val="0"/>
        <c:axId val="663311368"/>
        <c:axId val="642209640"/>
      </c:lineChart>
      <c:catAx>
        <c:axId val="663311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2209640"/>
        <c:crosses val="autoZero"/>
        <c:auto val="1"/>
        <c:lblAlgn val="ctr"/>
        <c:lblOffset val="100"/>
        <c:tickLblSkip val="1"/>
        <c:tickMarkSkip val="1"/>
        <c:noMultiLvlLbl val="0"/>
      </c:catAx>
      <c:valAx>
        <c:axId val="6422096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311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5.31</c:v>
                </c:pt>
                <c:pt idx="1">
                  <c:v>6.22</c:v>
                </c:pt>
                <c:pt idx="2">
                  <c:v>5.46</c:v>
                </c:pt>
                <c:pt idx="3">
                  <c:v>4.95</c:v>
                </c:pt>
                <c:pt idx="4">
                  <c:v>6.11</c:v>
                </c:pt>
              </c:numCache>
            </c:numRef>
          </c:val>
          <c:extLst xmlns:c16r2="http://schemas.microsoft.com/office/drawing/2015/06/chart">
            <c:ext xmlns:c16="http://schemas.microsoft.com/office/drawing/2014/chart" uri="{C3380CC4-5D6E-409C-BE32-E72D297353CC}">
              <c16:uniqueId val="{00000000-50C2-4B3D-A9F3-ECF8FDE688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17.62</c:v>
                </c:pt>
                <c:pt idx="1">
                  <c:v>20.260000000000002</c:v>
                </c:pt>
                <c:pt idx="2">
                  <c:v>23.14</c:v>
                </c:pt>
                <c:pt idx="3">
                  <c:v>23.6</c:v>
                </c:pt>
                <c:pt idx="4">
                  <c:v>23.34</c:v>
                </c:pt>
              </c:numCache>
            </c:numRef>
          </c:val>
          <c:extLst xmlns:c16r2="http://schemas.microsoft.com/office/drawing/2015/06/chart">
            <c:ext xmlns:c16="http://schemas.microsoft.com/office/drawing/2014/chart" uri="{C3380CC4-5D6E-409C-BE32-E72D297353CC}">
              <c16:uniqueId val="{00000001-50C2-4B3D-A9F3-ECF8FDE688C0}"/>
            </c:ext>
          </c:extLst>
        </c:ser>
        <c:dLbls>
          <c:showLegendKey val="0"/>
          <c:showVal val="0"/>
          <c:showCatName val="0"/>
          <c:showSerName val="0"/>
          <c:showPercent val="0"/>
          <c:showBubbleSize val="0"/>
        </c:dLbls>
        <c:gapWidth val="250"/>
        <c:overlap val="100"/>
        <c:axId val="642211208"/>
        <c:axId val="67418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-0.86</c:v>
                </c:pt>
                <c:pt idx="1">
                  <c:v>0.94</c:v>
                </c:pt>
                <c:pt idx="2">
                  <c:v>-1.4</c:v>
                </c:pt>
                <c:pt idx="3">
                  <c:v>-3.07</c:v>
                </c:pt>
                <c:pt idx="4">
                  <c:v>-1.49</c:v>
                </c:pt>
              </c:numCache>
            </c:numRef>
          </c:val>
          <c:smooth val="0"/>
          <c:extLst xmlns:c16r2="http://schemas.microsoft.com/office/drawing/2015/06/chart">
            <c:ext xmlns:c16="http://schemas.microsoft.com/office/drawing/2014/chart" uri="{C3380CC4-5D6E-409C-BE32-E72D297353CC}">
              <c16:uniqueId val="{00000002-50C2-4B3D-A9F3-ECF8FDE688C0}"/>
            </c:ext>
          </c:extLst>
        </c:ser>
        <c:dLbls>
          <c:showLegendKey val="0"/>
          <c:showVal val="0"/>
          <c:showCatName val="0"/>
          <c:showSerName val="0"/>
          <c:showPercent val="0"/>
          <c:showBubbleSize val="0"/>
        </c:dLbls>
        <c:marker val="1"/>
        <c:smooth val="0"/>
        <c:axId val="642211208"/>
        <c:axId val="674189344"/>
      </c:lineChart>
      <c:catAx>
        <c:axId val="64221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4189344"/>
        <c:crosses val="autoZero"/>
        <c:auto val="1"/>
        <c:lblAlgn val="ctr"/>
        <c:lblOffset val="100"/>
        <c:tickLblSkip val="1"/>
        <c:tickMarkSkip val="1"/>
        <c:noMultiLvlLbl val="0"/>
      </c:catAx>
      <c:valAx>
        <c:axId val="67418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211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3151-490F-9512-12BA3703C3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151-490F-9512-12BA3703C3D5}"/>
            </c:ext>
          </c:extLst>
        </c:ser>
        <c:ser>
          <c:idx val="2"/>
          <c:order val="2"/>
          <c:tx>
            <c:strRef>
              <c:f>データシート!$A$29</c:f>
              <c:strCache>
                <c:ptCount val="1"/>
                <c:pt idx="0">
                  <c:v>奄美市農業集落排水事業特別会計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151-490F-9512-12BA3703C3D5}"/>
            </c:ext>
          </c:extLst>
        </c:ser>
        <c:ser>
          <c:idx val="3"/>
          <c:order val="3"/>
          <c:tx>
            <c:strRef>
              <c:f>データシート!$A$30</c:f>
              <c:strCache>
                <c:ptCount val="1"/>
                <c:pt idx="0">
                  <c:v>奄美市交通災害共済特別会計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151-490F-9512-12BA3703C3D5}"/>
            </c:ext>
          </c:extLst>
        </c:ser>
        <c:ser>
          <c:idx val="4"/>
          <c:order val="4"/>
          <c:tx>
            <c:strRef>
              <c:f>データシート!$A$31</c:f>
              <c:strCache>
                <c:ptCount val="1"/>
                <c:pt idx="0">
                  <c:v>奄美市公共下水道事業特別会計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3151-490F-9512-12BA3703C3D5}"/>
            </c:ext>
          </c:extLst>
        </c:ser>
        <c:ser>
          <c:idx val="5"/>
          <c:order val="5"/>
          <c:tx>
            <c:strRef>
              <c:f>データシート!$A$32</c:f>
              <c:strCache>
                <c:ptCount val="1"/>
                <c:pt idx="0">
                  <c:v>奄美市ふるさと創生人材育成資金特別会計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7.0000000000000007E-2</c:v>
                </c:pt>
                <c:pt idx="4">
                  <c:v>#N/A</c:v>
                </c:pt>
                <c:pt idx="5">
                  <c:v>0.04</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5-3151-490F-9512-12BA3703C3D5}"/>
            </c:ext>
          </c:extLst>
        </c:ser>
        <c:ser>
          <c:idx val="6"/>
          <c:order val="6"/>
          <c:tx>
            <c:strRef>
              <c:f>データシート!$A$33</c:f>
              <c:strCache>
                <c:ptCount val="1"/>
                <c:pt idx="0">
                  <c:v>奄美市介護保険事業特別会計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0.37</c:v>
                </c:pt>
                <c:pt idx="4">
                  <c:v>#N/A</c:v>
                </c:pt>
                <c:pt idx="5">
                  <c:v>0.62</c:v>
                </c:pt>
                <c:pt idx="6">
                  <c:v>#N/A</c:v>
                </c:pt>
                <c:pt idx="7">
                  <c:v>0.67</c:v>
                </c:pt>
                <c:pt idx="8">
                  <c:v>#N/A</c:v>
                </c:pt>
                <c:pt idx="9">
                  <c:v>0.92</c:v>
                </c:pt>
              </c:numCache>
            </c:numRef>
          </c:val>
          <c:extLst xmlns:c16r2="http://schemas.microsoft.com/office/drawing/2015/06/chart">
            <c:ext xmlns:c16="http://schemas.microsoft.com/office/drawing/2014/chart" uri="{C3380CC4-5D6E-409C-BE32-E72D297353CC}">
              <c16:uniqueId val="{00000006-3151-490F-9512-12BA3703C3D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5.31</c:v>
                </c:pt>
                <c:pt idx="2">
                  <c:v>#N/A</c:v>
                </c:pt>
                <c:pt idx="3">
                  <c:v>6.21</c:v>
                </c:pt>
                <c:pt idx="4">
                  <c:v>#N/A</c:v>
                </c:pt>
                <c:pt idx="5">
                  <c:v>5.45</c:v>
                </c:pt>
                <c:pt idx="6">
                  <c:v>#N/A</c:v>
                </c:pt>
                <c:pt idx="7">
                  <c:v>4.9400000000000004</c:v>
                </c:pt>
                <c:pt idx="8">
                  <c:v>#N/A</c:v>
                </c:pt>
                <c:pt idx="9">
                  <c:v>6.1</c:v>
                </c:pt>
              </c:numCache>
            </c:numRef>
          </c:val>
          <c:extLst xmlns:c16r2="http://schemas.microsoft.com/office/drawing/2015/06/chart">
            <c:ext xmlns:c16="http://schemas.microsoft.com/office/drawing/2014/chart" uri="{C3380CC4-5D6E-409C-BE32-E72D297353CC}">
              <c16:uniqueId val="{00000007-3151-490F-9512-12BA3703C3D5}"/>
            </c:ext>
          </c:extLst>
        </c:ser>
        <c:ser>
          <c:idx val="8"/>
          <c:order val="8"/>
          <c:tx>
            <c:strRef>
              <c:f>データシート!$A$35</c:f>
              <c:strCache>
                <c:ptCount val="1"/>
                <c:pt idx="0">
                  <c:v>奄美市水道事業会計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13.38</c:v>
                </c:pt>
                <c:pt idx="2">
                  <c:v>#N/A</c:v>
                </c:pt>
                <c:pt idx="3">
                  <c:v>14.18</c:v>
                </c:pt>
                <c:pt idx="4">
                  <c:v>#N/A</c:v>
                </c:pt>
                <c:pt idx="5">
                  <c:v>15.55</c:v>
                </c:pt>
                <c:pt idx="6">
                  <c:v>#N/A</c:v>
                </c:pt>
                <c:pt idx="7">
                  <c:v>15.42</c:v>
                </c:pt>
                <c:pt idx="8">
                  <c:v>#N/A</c:v>
                </c:pt>
                <c:pt idx="9">
                  <c:v>16.100000000000001</c:v>
                </c:pt>
              </c:numCache>
            </c:numRef>
          </c:val>
          <c:extLst xmlns:c16r2="http://schemas.microsoft.com/office/drawing/2015/06/chart">
            <c:ext xmlns:c16="http://schemas.microsoft.com/office/drawing/2014/chart" uri="{C3380CC4-5D6E-409C-BE32-E72D297353CC}">
              <c16:uniqueId val="{00000008-3151-490F-9512-12BA3703C3D5}"/>
            </c:ext>
          </c:extLst>
        </c:ser>
        <c:ser>
          <c:idx val="9"/>
          <c:order val="9"/>
          <c:tx>
            <c:strRef>
              <c:f>データシート!$A$36</c:f>
              <c:strCache>
                <c:ptCount val="1"/>
                <c:pt idx="0">
                  <c:v>奄美市国民健康保険事業特別会計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4.71</c:v>
                </c:pt>
                <c:pt idx="1">
                  <c:v>#N/A</c:v>
                </c:pt>
                <c:pt idx="2">
                  <c:v>4.42</c:v>
                </c:pt>
                <c:pt idx="3">
                  <c:v>#N/A</c:v>
                </c:pt>
                <c:pt idx="4">
                  <c:v>3.35</c:v>
                </c:pt>
                <c:pt idx="5">
                  <c:v>#N/A</c:v>
                </c:pt>
                <c:pt idx="6">
                  <c:v>2.37</c:v>
                </c:pt>
                <c:pt idx="7">
                  <c:v>#N/A</c:v>
                </c:pt>
                <c:pt idx="8">
                  <c:v>1.3</c:v>
                </c:pt>
                <c:pt idx="9">
                  <c:v>#N/A</c:v>
                </c:pt>
              </c:numCache>
            </c:numRef>
          </c:val>
          <c:extLst xmlns:c16r2="http://schemas.microsoft.com/office/drawing/2015/06/chart">
            <c:ext xmlns:c16="http://schemas.microsoft.com/office/drawing/2014/chart" uri="{C3380CC4-5D6E-409C-BE32-E72D297353CC}">
              <c16:uniqueId val="{00000009-3151-490F-9512-12BA3703C3D5}"/>
            </c:ext>
          </c:extLst>
        </c:ser>
        <c:dLbls>
          <c:showLegendKey val="0"/>
          <c:showVal val="0"/>
          <c:showCatName val="0"/>
          <c:showSerName val="0"/>
          <c:showPercent val="0"/>
          <c:showBubbleSize val="0"/>
        </c:dLbls>
        <c:gapWidth val="150"/>
        <c:overlap val="100"/>
        <c:axId val="674190128"/>
        <c:axId val="674190520"/>
      </c:barChart>
      <c:catAx>
        <c:axId val="67419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4190520"/>
        <c:crosses val="autoZero"/>
        <c:auto val="1"/>
        <c:lblAlgn val="ctr"/>
        <c:lblOffset val="100"/>
        <c:tickLblSkip val="1"/>
        <c:tickMarkSkip val="1"/>
        <c:noMultiLvlLbl val="0"/>
      </c:catAx>
      <c:valAx>
        <c:axId val="674190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419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3475</c:v>
                </c:pt>
                <c:pt idx="5">
                  <c:v>3423</c:v>
                </c:pt>
                <c:pt idx="8">
                  <c:v>3439</c:v>
                </c:pt>
                <c:pt idx="11">
                  <c:v>3511</c:v>
                </c:pt>
                <c:pt idx="14">
                  <c:v>3610</c:v>
                </c:pt>
              </c:numCache>
            </c:numRef>
          </c:val>
          <c:extLst xmlns:c16r2="http://schemas.microsoft.com/office/drawing/2015/06/chart">
            <c:ext xmlns:c16="http://schemas.microsoft.com/office/drawing/2014/chart" uri="{C3380CC4-5D6E-409C-BE32-E72D297353CC}">
              <c16:uniqueId val="{00000000-7070-4BE5-B8A4-E595353393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3</c:v>
                </c:pt>
                <c:pt idx="6">
                  <c:v>2</c:v>
                </c:pt>
                <c:pt idx="9">
                  <c:v>1</c:v>
                </c:pt>
                <c:pt idx="12">
                  <c:v>1</c:v>
                </c:pt>
              </c:numCache>
            </c:numRef>
          </c:val>
          <c:extLst xmlns:c16r2="http://schemas.microsoft.com/office/drawing/2015/06/chart">
            <c:ext xmlns:c16="http://schemas.microsoft.com/office/drawing/2014/chart" uri="{C3380CC4-5D6E-409C-BE32-E72D297353CC}">
              <c16:uniqueId val="{00000001-7070-4BE5-B8A4-E595353393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070-4BE5-B8A4-E595353393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95</c:v>
                </c:pt>
                <c:pt idx="3">
                  <c:v>78</c:v>
                </c:pt>
                <c:pt idx="6">
                  <c:v>83</c:v>
                </c:pt>
                <c:pt idx="9">
                  <c:v>74</c:v>
                </c:pt>
                <c:pt idx="12">
                  <c:v>74</c:v>
                </c:pt>
              </c:numCache>
            </c:numRef>
          </c:val>
          <c:extLst xmlns:c16r2="http://schemas.microsoft.com/office/drawing/2015/06/chart">
            <c:ext xmlns:c16="http://schemas.microsoft.com/office/drawing/2014/chart" uri="{C3380CC4-5D6E-409C-BE32-E72D297353CC}">
              <c16:uniqueId val="{00000003-7070-4BE5-B8A4-E595353393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713</c:v>
                </c:pt>
                <c:pt idx="3">
                  <c:v>700</c:v>
                </c:pt>
                <c:pt idx="6">
                  <c:v>711</c:v>
                </c:pt>
                <c:pt idx="9">
                  <c:v>731</c:v>
                </c:pt>
                <c:pt idx="12">
                  <c:v>709</c:v>
                </c:pt>
              </c:numCache>
            </c:numRef>
          </c:val>
          <c:extLst xmlns:c16r2="http://schemas.microsoft.com/office/drawing/2015/06/chart">
            <c:ext xmlns:c16="http://schemas.microsoft.com/office/drawing/2014/chart" uri="{C3380CC4-5D6E-409C-BE32-E72D297353CC}">
              <c16:uniqueId val="{00000004-7070-4BE5-B8A4-E595353393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70-4BE5-B8A4-E595353393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70-4BE5-B8A4-E595353393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3892</c:v>
                </c:pt>
                <c:pt idx="3">
                  <c:v>3897</c:v>
                </c:pt>
                <c:pt idx="6">
                  <c:v>3914</c:v>
                </c:pt>
                <c:pt idx="9">
                  <c:v>3992</c:v>
                </c:pt>
                <c:pt idx="12">
                  <c:v>4098</c:v>
                </c:pt>
              </c:numCache>
            </c:numRef>
          </c:val>
          <c:extLst xmlns:c16r2="http://schemas.microsoft.com/office/drawing/2015/06/chart">
            <c:ext xmlns:c16="http://schemas.microsoft.com/office/drawing/2014/chart" uri="{C3380CC4-5D6E-409C-BE32-E72D297353CC}">
              <c16:uniqueId val="{00000007-7070-4BE5-B8A4-E595353393EE}"/>
            </c:ext>
          </c:extLst>
        </c:ser>
        <c:dLbls>
          <c:showLegendKey val="0"/>
          <c:showVal val="0"/>
          <c:showCatName val="0"/>
          <c:showSerName val="0"/>
          <c:showPercent val="0"/>
          <c:showBubbleSize val="0"/>
        </c:dLbls>
        <c:gapWidth val="100"/>
        <c:overlap val="100"/>
        <c:axId val="251399656"/>
        <c:axId val="251400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1255</c:v>
                </c:pt>
                <c:pt idx="2">
                  <c:v>#N/A</c:v>
                </c:pt>
                <c:pt idx="3">
                  <c:v>#N/A</c:v>
                </c:pt>
                <c:pt idx="4">
                  <c:v>1255</c:v>
                </c:pt>
                <c:pt idx="5">
                  <c:v>#N/A</c:v>
                </c:pt>
                <c:pt idx="6">
                  <c:v>#N/A</c:v>
                </c:pt>
                <c:pt idx="7">
                  <c:v>1271</c:v>
                </c:pt>
                <c:pt idx="8">
                  <c:v>#N/A</c:v>
                </c:pt>
                <c:pt idx="9">
                  <c:v>#N/A</c:v>
                </c:pt>
                <c:pt idx="10">
                  <c:v>1287</c:v>
                </c:pt>
                <c:pt idx="11">
                  <c:v>#N/A</c:v>
                </c:pt>
                <c:pt idx="12">
                  <c:v>#N/A</c:v>
                </c:pt>
                <c:pt idx="13">
                  <c:v>1272</c:v>
                </c:pt>
                <c:pt idx="14">
                  <c:v>#N/A</c:v>
                </c:pt>
              </c:numCache>
            </c:numRef>
          </c:val>
          <c:smooth val="0"/>
          <c:extLst xmlns:c16r2="http://schemas.microsoft.com/office/drawing/2015/06/chart">
            <c:ext xmlns:c16="http://schemas.microsoft.com/office/drawing/2014/chart" uri="{C3380CC4-5D6E-409C-BE32-E72D297353CC}">
              <c16:uniqueId val="{00000008-7070-4BE5-B8A4-E595353393EE}"/>
            </c:ext>
          </c:extLst>
        </c:ser>
        <c:dLbls>
          <c:showLegendKey val="0"/>
          <c:showVal val="0"/>
          <c:showCatName val="0"/>
          <c:showSerName val="0"/>
          <c:showPercent val="0"/>
          <c:showBubbleSize val="0"/>
        </c:dLbls>
        <c:marker val="1"/>
        <c:smooth val="0"/>
        <c:axId val="251399656"/>
        <c:axId val="251400048"/>
      </c:lineChart>
      <c:catAx>
        <c:axId val="25139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400048"/>
        <c:crosses val="autoZero"/>
        <c:auto val="1"/>
        <c:lblAlgn val="ctr"/>
        <c:lblOffset val="100"/>
        <c:tickLblSkip val="1"/>
        <c:tickMarkSkip val="1"/>
        <c:noMultiLvlLbl val="0"/>
      </c:catAx>
      <c:valAx>
        <c:axId val="25140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39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33248</c:v>
                </c:pt>
                <c:pt idx="5">
                  <c:v>33659</c:v>
                </c:pt>
                <c:pt idx="8">
                  <c:v>31989</c:v>
                </c:pt>
                <c:pt idx="11">
                  <c:v>32847</c:v>
                </c:pt>
                <c:pt idx="14">
                  <c:v>34281</c:v>
                </c:pt>
              </c:numCache>
            </c:numRef>
          </c:val>
          <c:extLst xmlns:c16r2="http://schemas.microsoft.com/office/drawing/2015/06/chart">
            <c:ext xmlns:c16="http://schemas.microsoft.com/office/drawing/2014/chart" uri="{C3380CC4-5D6E-409C-BE32-E72D297353CC}">
              <c16:uniqueId val="{00000000-90FA-458B-93A7-17CFA29273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1697</c:v>
                </c:pt>
                <c:pt idx="5">
                  <c:v>1509</c:v>
                </c:pt>
                <c:pt idx="8">
                  <c:v>1424</c:v>
                </c:pt>
                <c:pt idx="11">
                  <c:v>1592</c:v>
                </c:pt>
                <c:pt idx="14">
                  <c:v>1488</c:v>
                </c:pt>
              </c:numCache>
            </c:numRef>
          </c:val>
          <c:extLst xmlns:c16r2="http://schemas.microsoft.com/office/drawing/2015/06/chart">
            <c:ext xmlns:c16="http://schemas.microsoft.com/office/drawing/2014/chart" uri="{C3380CC4-5D6E-409C-BE32-E72D297353CC}">
              <c16:uniqueId val="{00000001-90FA-458B-93A7-17CFA29273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7728</c:v>
                </c:pt>
                <c:pt idx="5">
                  <c:v>9337</c:v>
                </c:pt>
                <c:pt idx="8">
                  <c:v>10798</c:v>
                </c:pt>
                <c:pt idx="11">
                  <c:v>11367</c:v>
                </c:pt>
                <c:pt idx="14">
                  <c:v>11219</c:v>
                </c:pt>
              </c:numCache>
            </c:numRef>
          </c:val>
          <c:extLst xmlns:c16r2="http://schemas.microsoft.com/office/drawing/2015/06/chart">
            <c:ext xmlns:c16="http://schemas.microsoft.com/office/drawing/2014/chart" uri="{C3380CC4-5D6E-409C-BE32-E72D297353CC}">
              <c16:uniqueId val="{00000002-90FA-458B-93A7-17CFA29273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0FA-458B-93A7-17CFA29273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0FA-458B-93A7-17CFA29273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44</c:v>
                </c:pt>
                <c:pt idx="3">
                  <c:v>96</c:v>
                </c:pt>
                <c:pt idx="6">
                  <c:v>472</c:v>
                </c:pt>
                <c:pt idx="9">
                  <c:v>284</c:v>
                </c:pt>
                <c:pt idx="12">
                  <c:v>284</c:v>
                </c:pt>
              </c:numCache>
            </c:numRef>
          </c:val>
          <c:extLst xmlns:c16r2="http://schemas.microsoft.com/office/drawing/2015/06/chart">
            <c:ext xmlns:c16="http://schemas.microsoft.com/office/drawing/2014/chart" uri="{C3380CC4-5D6E-409C-BE32-E72D297353CC}">
              <c16:uniqueId val="{00000005-90FA-458B-93A7-17CFA29273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4112</c:v>
                </c:pt>
                <c:pt idx="3">
                  <c:v>3716</c:v>
                </c:pt>
                <c:pt idx="6">
                  <c:v>3704</c:v>
                </c:pt>
                <c:pt idx="9">
                  <c:v>3482</c:v>
                </c:pt>
                <c:pt idx="12">
                  <c:v>3235</c:v>
                </c:pt>
              </c:numCache>
            </c:numRef>
          </c:val>
          <c:extLst xmlns:c16r2="http://schemas.microsoft.com/office/drawing/2015/06/chart">
            <c:ext xmlns:c16="http://schemas.microsoft.com/office/drawing/2014/chart" uri="{C3380CC4-5D6E-409C-BE32-E72D297353CC}">
              <c16:uniqueId val="{00000006-90FA-458B-93A7-17CFA29273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533</c:v>
                </c:pt>
                <c:pt idx="3">
                  <c:v>464</c:v>
                </c:pt>
                <c:pt idx="6">
                  <c:v>406</c:v>
                </c:pt>
                <c:pt idx="9">
                  <c:v>329</c:v>
                </c:pt>
                <c:pt idx="12">
                  <c:v>252</c:v>
                </c:pt>
              </c:numCache>
            </c:numRef>
          </c:val>
          <c:extLst xmlns:c16r2="http://schemas.microsoft.com/office/drawing/2015/06/chart">
            <c:ext xmlns:c16="http://schemas.microsoft.com/office/drawing/2014/chart" uri="{C3380CC4-5D6E-409C-BE32-E72D297353CC}">
              <c16:uniqueId val="{00000007-90FA-458B-93A7-17CFA29273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8879</c:v>
                </c:pt>
                <c:pt idx="3">
                  <c:v>8726</c:v>
                </c:pt>
                <c:pt idx="6">
                  <c:v>9088</c:v>
                </c:pt>
                <c:pt idx="9">
                  <c:v>9340</c:v>
                </c:pt>
                <c:pt idx="12">
                  <c:v>9121</c:v>
                </c:pt>
              </c:numCache>
            </c:numRef>
          </c:val>
          <c:extLst xmlns:c16r2="http://schemas.microsoft.com/office/drawing/2015/06/chart">
            <c:ext xmlns:c16="http://schemas.microsoft.com/office/drawing/2014/chart" uri="{C3380CC4-5D6E-409C-BE32-E72D297353CC}">
              <c16:uniqueId val="{00000008-90FA-458B-93A7-17CFA29273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0FA-458B-93A7-17CFA29273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37112</c:v>
                </c:pt>
                <c:pt idx="3">
                  <c:v>37197</c:v>
                </c:pt>
                <c:pt idx="6">
                  <c:v>37701</c:v>
                </c:pt>
                <c:pt idx="9">
                  <c:v>39379</c:v>
                </c:pt>
                <c:pt idx="12">
                  <c:v>42466</c:v>
                </c:pt>
              </c:numCache>
            </c:numRef>
          </c:val>
          <c:extLst xmlns:c16r2="http://schemas.microsoft.com/office/drawing/2015/06/chart">
            <c:ext xmlns:c16="http://schemas.microsoft.com/office/drawing/2014/chart" uri="{C3380CC4-5D6E-409C-BE32-E72D297353CC}">
              <c16:uniqueId val="{0000000A-90FA-458B-93A7-17CFA29273CC}"/>
            </c:ext>
          </c:extLst>
        </c:ser>
        <c:dLbls>
          <c:showLegendKey val="0"/>
          <c:showVal val="0"/>
          <c:showCatName val="0"/>
          <c:showSerName val="0"/>
          <c:showPercent val="0"/>
          <c:showBubbleSize val="0"/>
        </c:dLbls>
        <c:gapWidth val="100"/>
        <c:overlap val="100"/>
        <c:axId val="251400440"/>
        <c:axId val="251401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8011</c:v>
                </c:pt>
                <c:pt idx="2">
                  <c:v>#N/A</c:v>
                </c:pt>
                <c:pt idx="3">
                  <c:v>#N/A</c:v>
                </c:pt>
                <c:pt idx="4">
                  <c:v>5694</c:v>
                </c:pt>
                <c:pt idx="5">
                  <c:v>#N/A</c:v>
                </c:pt>
                <c:pt idx="6">
                  <c:v>#N/A</c:v>
                </c:pt>
                <c:pt idx="7">
                  <c:v>7160</c:v>
                </c:pt>
                <c:pt idx="8">
                  <c:v>#N/A</c:v>
                </c:pt>
                <c:pt idx="9">
                  <c:v>#N/A</c:v>
                </c:pt>
                <c:pt idx="10">
                  <c:v>7007</c:v>
                </c:pt>
                <c:pt idx="11">
                  <c:v>#N/A</c:v>
                </c:pt>
                <c:pt idx="12">
                  <c:v>#N/A</c:v>
                </c:pt>
                <c:pt idx="13">
                  <c:v>8371</c:v>
                </c:pt>
                <c:pt idx="14">
                  <c:v>#N/A</c:v>
                </c:pt>
              </c:numCache>
            </c:numRef>
          </c:val>
          <c:smooth val="0"/>
          <c:extLst xmlns:c16r2="http://schemas.microsoft.com/office/drawing/2015/06/chart">
            <c:ext xmlns:c16="http://schemas.microsoft.com/office/drawing/2014/chart" uri="{C3380CC4-5D6E-409C-BE32-E72D297353CC}">
              <c16:uniqueId val="{0000000B-90FA-458B-93A7-17CFA29273CC}"/>
            </c:ext>
          </c:extLst>
        </c:ser>
        <c:dLbls>
          <c:showLegendKey val="0"/>
          <c:showVal val="0"/>
          <c:showCatName val="0"/>
          <c:showSerName val="0"/>
          <c:showPercent val="0"/>
          <c:showBubbleSize val="0"/>
        </c:dLbls>
        <c:marker val="1"/>
        <c:smooth val="0"/>
        <c:axId val="251400440"/>
        <c:axId val="251401224"/>
      </c:lineChart>
      <c:catAx>
        <c:axId val="25140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1401224"/>
        <c:crosses val="autoZero"/>
        <c:auto val="1"/>
        <c:lblAlgn val="ctr"/>
        <c:lblOffset val="100"/>
        <c:tickLblSkip val="1"/>
        <c:tickMarkSkip val="1"/>
        <c:noMultiLvlLbl val="0"/>
      </c:catAx>
      <c:valAx>
        <c:axId val="251401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400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3928</c:v>
                </c:pt>
                <c:pt idx="1">
                  <c:v>3975</c:v>
                </c:pt>
                <c:pt idx="2">
                  <c:v>3943</c:v>
                </c:pt>
              </c:numCache>
            </c:numRef>
          </c:val>
          <c:extLst xmlns:c16r2="http://schemas.microsoft.com/office/drawing/2015/06/chart">
            <c:ext xmlns:c16="http://schemas.microsoft.com/office/drawing/2014/chart" uri="{C3380CC4-5D6E-409C-BE32-E72D297353CC}">
              <c16:uniqueId val="{00000000-84F3-455D-82E6-092C637FF1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1027</c:v>
                </c:pt>
                <c:pt idx="1">
                  <c:v>1128</c:v>
                </c:pt>
                <c:pt idx="2">
                  <c:v>1525</c:v>
                </c:pt>
              </c:numCache>
            </c:numRef>
          </c:val>
          <c:extLst xmlns:c16r2="http://schemas.microsoft.com/office/drawing/2015/06/chart">
            <c:ext xmlns:c16="http://schemas.microsoft.com/office/drawing/2014/chart" uri="{C3380CC4-5D6E-409C-BE32-E72D297353CC}">
              <c16:uniqueId val="{00000001-84F3-455D-82E6-092C637FF1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8575</c:v>
                </c:pt>
                <c:pt idx="1">
                  <c:v>9173</c:v>
                </c:pt>
                <c:pt idx="2">
                  <c:v>8765</c:v>
                </c:pt>
              </c:numCache>
            </c:numRef>
          </c:val>
          <c:extLst xmlns:c16r2="http://schemas.microsoft.com/office/drawing/2015/06/chart">
            <c:ext xmlns:c16="http://schemas.microsoft.com/office/drawing/2014/chart" uri="{C3380CC4-5D6E-409C-BE32-E72D297353CC}">
              <c16:uniqueId val="{00000002-84F3-455D-82E6-092C637FF17B}"/>
            </c:ext>
          </c:extLst>
        </c:ser>
        <c:dLbls>
          <c:showLegendKey val="0"/>
          <c:showVal val="0"/>
          <c:showCatName val="0"/>
          <c:showSerName val="0"/>
          <c:showPercent val="0"/>
          <c:showBubbleSize val="0"/>
        </c:dLbls>
        <c:gapWidth val="120"/>
        <c:overlap val="100"/>
        <c:axId val="393174800"/>
        <c:axId val="393175192"/>
      </c:barChart>
      <c:catAx>
        <c:axId val="39317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175192"/>
        <c:crosses val="autoZero"/>
        <c:auto val="1"/>
        <c:lblAlgn val="ctr"/>
        <c:lblOffset val="100"/>
        <c:tickLblSkip val="1"/>
        <c:tickMarkSkip val="1"/>
        <c:noMultiLvlLbl val="0"/>
      </c:catAx>
      <c:valAx>
        <c:axId val="393175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17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実質公債費比率（分子）の主な増加要因には，前年度決算と比べて，元利償還金の額が</a:t>
          </a:r>
          <a:r>
            <a:rPr kumimoji="1" lang="en-US" altLang="ja-JP" sz="1100">
              <a:solidFill>
                <a:schemeClr val="dk1"/>
              </a:solidFill>
              <a:effectLst/>
              <a:latin typeface="+mn-lt"/>
              <a:ea typeface="+mn-ea"/>
              <a:cs typeface="+mn-cs"/>
            </a:rPr>
            <a:t>105,322</a:t>
          </a:r>
          <a:r>
            <a:rPr kumimoji="1" lang="ja-JP" altLang="ja-JP" sz="1100">
              <a:solidFill>
                <a:schemeClr val="dk1"/>
              </a:solidFill>
              <a:effectLst/>
              <a:latin typeface="+mn-lt"/>
              <a:ea typeface="+mn-ea"/>
              <a:cs typeface="+mn-cs"/>
            </a:rPr>
            <a:t>千円増加したことにより，元利償還金等（Ａ）総計が</a:t>
          </a:r>
          <a:r>
            <a:rPr kumimoji="1" lang="en-US" altLang="ja-JP" sz="1100">
              <a:solidFill>
                <a:schemeClr val="dk1"/>
              </a:solidFill>
              <a:effectLst/>
              <a:latin typeface="+mn-lt"/>
              <a:ea typeface="+mn-ea"/>
              <a:cs typeface="+mn-cs"/>
            </a:rPr>
            <a:t>83,499</a:t>
          </a:r>
          <a:r>
            <a:rPr kumimoji="1" lang="ja-JP" altLang="ja-JP" sz="1100">
              <a:solidFill>
                <a:schemeClr val="dk1"/>
              </a:solidFill>
              <a:effectLst/>
              <a:latin typeface="+mn-lt"/>
              <a:ea typeface="+mn-ea"/>
              <a:cs typeface="+mn-cs"/>
            </a:rPr>
            <a:t>千円増額となったことが挙げられる。</a:t>
          </a:r>
          <a:endParaRPr lang="ja-JP" altLang="ja-JP" sz="1400">
            <a:effectLst/>
          </a:endParaRPr>
        </a:p>
        <a:p>
          <a:r>
            <a:rPr kumimoji="1" lang="ja-JP" altLang="ja-JP" sz="1100">
              <a:solidFill>
                <a:schemeClr val="dk1"/>
              </a:solidFill>
              <a:effectLst/>
              <a:latin typeface="+mn-lt"/>
              <a:ea typeface="+mn-ea"/>
              <a:cs typeface="+mn-cs"/>
            </a:rPr>
            <a:t>　今後とも，公債費による財政負担の度合いを高めないよう努める。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地方債について満期一括償還を行っていないため，満期一括償還の財源とする基金の積立は行っていない。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将来負担比率（分子）の主な減少要因には，前年度決算に比べて，地方債の現在高が</a:t>
          </a:r>
          <a:r>
            <a:rPr kumimoji="1" lang="en-US" altLang="ja-JP" sz="1100">
              <a:solidFill>
                <a:schemeClr val="dk1"/>
              </a:solidFill>
              <a:effectLst/>
              <a:latin typeface="+mn-lt"/>
              <a:ea typeface="+mn-ea"/>
              <a:cs typeface="+mn-cs"/>
            </a:rPr>
            <a:t>3,087,142</a:t>
          </a:r>
          <a:r>
            <a:rPr kumimoji="1" lang="ja-JP" altLang="ja-JP" sz="1100">
              <a:solidFill>
                <a:schemeClr val="dk1"/>
              </a:solidFill>
              <a:effectLst/>
              <a:latin typeface="+mn-lt"/>
              <a:ea typeface="+mn-ea"/>
              <a:cs typeface="+mn-cs"/>
            </a:rPr>
            <a:t>千円増えたことなどにより，将来負担額（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）総計が</a:t>
          </a:r>
          <a:r>
            <a:rPr kumimoji="1" lang="en-US" altLang="ja-JP" sz="1100">
              <a:solidFill>
                <a:schemeClr val="dk1"/>
              </a:solidFill>
              <a:effectLst/>
              <a:latin typeface="+mn-lt"/>
              <a:ea typeface="+mn-ea"/>
              <a:cs typeface="+mn-cs"/>
            </a:rPr>
            <a:t>2,544,409</a:t>
          </a:r>
          <a:r>
            <a:rPr kumimoji="1" lang="ja-JP" altLang="ja-JP" sz="1100">
              <a:solidFill>
                <a:schemeClr val="dk1"/>
              </a:solidFill>
              <a:effectLst/>
              <a:latin typeface="+mn-lt"/>
              <a:ea typeface="+mn-ea"/>
              <a:cs typeface="+mn-cs"/>
            </a:rPr>
            <a:t>千円増額となり，基準財政需要額算入見込額が</a:t>
          </a:r>
          <a:r>
            <a:rPr kumimoji="1" lang="en-US" altLang="ja-JP" sz="1100">
              <a:solidFill>
                <a:schemeClr val="dk1"/>
              </a:solidFill>
              <a:effectLst/>
              <a:latin typeface="+mn-lt"/>
              <a:ea typeface="+mn-ea"/>
              <a:cs typeface="+mn-cs"/>
            </a:rPr>
            <a:t>1,433,412</a:t>
          </a:r>
          <a:r>
            <a:rPr kumimoji="1" lang="ja-JP" altLang="ja-JP" sz="1100">
              <a:solidFill>
                <a:schemeClr val="dk1"/>
              </a:solidFill>
              <a:effectLst/>
              <a:latin typeface="+mn-lt"/>
              <a:ea typeface="+mn-ea"/>
              <a:cs typeface="+mn-cs"/>
            </a:rPr>
            <a:t>千円増えたことなどにより，充当可能財源等（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）総計が</a:t>
          </a:r>
          <a:r>
            <a:rPr kumimoji="1" lang="en-US" altLang="ja-JP" sz="1100">
              <a:solidFill>
                <a:schemeClr val="dk1"/>
              </a:solidFill>
              <a:effectLst/>
              <a:latin typeface="+mn-lt"/>
              <a:ea typeface="+mn-ea"/>
              <a:cs typeface="+mn-cs"/>
            </a:rPr>
            <a:t>1,181,025</a:t>
          </a:r>
          <a:r>
            <a:rPr kumimoji="1" lang="ja-JP" altLang="ja-JP" sz="1100">
              <a:solidFill>
                <a:schemeClr val="dk1"/>
              </a:solidFill>
              <a:effectLst/>
              <a:latin typeface="+mn-lt"/>
              <a:ea typeface="+mn-ea"/>
              <a:cs typeface="+mn-cs"/>
            </a:rPr>
            <a:t>千円増額したことが挙げられる。</a:t>
          </a:r>
          <a:endParaRPr lang="ja-JP" altLang="ja-JP" sz="1400">
            <a:effectLst/>
          </a:endParaRPr>
        </a:p>
        <a:p>
          <a:r>
            <a:rPr kumimoji="1" lang="ja-JP" altLang="ja-JP" sz="1100">
              <a:solidFill>
                <a:schemeClr val="dk1"/>
              </a:solidFill>
              <a:effectLst/>
              <a:latin typeface="+mn-lt"/>
              <a:ea typeface="+mn-ea"/>
              <a:cs typeface="+mn-cs"/>
            </a:rPr>
            <a:t>　今後とも，公債費など義務的経費の削減を中心とする行財政改革を推進し，財政の健全化に努める。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鹿児島県奄美市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基金全体の残高が前年度決算より</a:t>
          </a:r>
          <a:r>
            <a:rPr kumimoji="1" lang="ja-JP" altLang="en-US" sz="1100">
              <a:solidFill>
                <a:sysClr val="windowText" lastClr="000000"/>
              </a:solidFill>
              <a:effectLst/>
              <a:latin typeface="+mn-lt"/>
              <a:ea typeface="+mn-ea"/>
              <a:cs typeface="+mn-cs"/>
            </a:rPr>
            <a:t>減少した</a:t>
          </a:r>
          <a:r>
            <a:rPr kumimoji="1" lang="ja-JP" altLang="ja-JP" sz="1100">
              <a:solidFill>
                <a:sysClr val="windowText" lastClr="000000"/>
              </a:solidFill>
              <a:effectLst/>
              <a:latin typeface="+mn-lt"/>
              <a:ea typeface="+mn-ea"/>
              <a:cs typeface="+mn-cs"/>
            </a:rPr>
            <a:t>理由は，財政調整基金，その他特定目的基金</a:t>
          </a:r>
          <a:r>
            <a:rPr kumimoji="1" lang="ja-JP" altLang="en-US" sz="1100">
              <a:solidFill>
                <a:sysClr val="windowText" lastClr="000000"/>
              </a:solidFill>
              <a:effectLst/>
              <a:latin typeface="+mn-lt"/>
              <a:ea typeface="+mn-ea"/>
              <a:cs typeface="+mn-cs"/>
            </a:rPr>
            <a:t>において</a:t>
          </a:r>
          <a:r>
            <a:rPr kumimoji="1" lang="ja-JP" altLang="ja-JP" sz="1100">
              <a:solidFill>
                <a:sysClr val="windowText" lastClr="000000"/>
              </a:solidFill>
              <a:effectLst/>
              <a:latin typeface="+mn-lt"/>
              <a:ea typeface="+mn-ea"/>
              <a:cs typeface="+mn-cs"/>
            </a:rPr>
            <a:t>，繰り入れ額</a:t>
          </a:r>
          <a:r>
            <a:rPr kumimoji="1" lang="ja-JP" altLang="en-US" sz="1100">
              <a:solidFill>
                <a:sysClr val="windowText" lastClr="000000"/>
              </a:solidFill>
              <a:effectLst/>
              <a:latin typeface="+mn-lt"/>
              <a:ea typeface="+mn-ea"/>
              <a:cs typeface="+mn-cs"/>
            </a:rPr>
            <a:t>が積み立て額を</a:t>
          </a:r>
          <a:r>
            <a:rPr kumimoji="1" lang="ja-JP" altLang="ja-JP" sz="1100">
              <a:solidFill>
                <a:sysClr val="windowText" lastClr="000000"/>
              </a:solidFill>
              <a:effectLst/>
              <a:latin typeface="+mn-lt"/>
              <a:ea typeface="+mn-ea"/>
              <a:cs typeface="+mn-cs"/>
            </a:rPr>
            <a:t>上回っており，</a:t>
          </a:r>
          <a:r>
            <a:rPr kumimoji="1" lang="en-US" altLang="ja-JP" sz="1100">
              <a:solidFill>
                <a:sysClr val="windowText" lastClr="000000"/>
              </a:solidFill>
              <a:effectLst/>
              <a:latin typeface="+mn-lt"/>
              <a:ea typeface="+mn-ea"/>
              <a:cs typeface="+mn-cs"/>
            </a:rPr>
            <a:t>42,872</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減少したため</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基金全体の方針として，基金の目的に沿った事業の財源として必要な額を繰り入れるとともに，引き続き，基金積み立てを図っていく方針である。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endParaRPr>
        </a:p>
        <a:p>
          <a:r>
            <a:rPr kumimoji="1" lang="ja-JP" altLang="ja-JP" sz="1000">
              <a:solidFill>
                <a:sysClr val="windowText" lastClr="000000"/>
              </a:solidFill>
              <a:effectLst/>
              <a:latin typeface="+mn-lt"/>
              <a:ea typeface="+mn-ea"/>
              <a:cs typeface="+mn-cs"/>
            </a:rPr>
            <a:t>・庁舎整備基金は，奄美市庁舎の計画的な整備に必要な資金を積み立てるために設置された基金である。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・合併まちづくり基金は，旧名瀬市，旧住用村及び旧笠利町の合併に伴う住民の一体感の醸成並びに個性ある地域・集落の活性化及び均衡ある発展に資するために設置された基金である。</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・過疎地域自立促進特別事業基金は，</a:t>
          </a:r>
          <a:r>
            <a:rPr lang="ja-JP" altLang="en-US" sz="1000">
              <a:solidFill>
                <a:sysClr val="windowText" lastClr="000000"/>
              </a:solidFill>
              <a:effectLst/>
            </a:rPr>
            <a:t>奄美市の地域振興に資するため，過疎地域自立促進特別措置法に基づき，設置された基金である。</a:t>
          </a:r>
          <a:endParaRPr kumimoji="1" lang="en-US" altLang="ja-JP" sz="1000">
            <a:solidFill>
              <a:sysClr val="windowText" lastClr="000000"/>
            </a:solidFill>
            <a:effectLst/>
            <a:latin typeface="+mn-lt"/>
            <a:ea typeface="+mn-ea"/>
            <a:cs typeface="+mn-cs"/>
          </a:endParaRPr>
        </a:p>
        <a:p>
          <a:endPar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effectLst/>
              <a:latin typeface="+mn-lt"/>
              <a:ea typeface="+mn-ea"/>
              <a:cs typeface="+mn-cs"/>
            </a:rPr>
            <a:t>・庁舎整備基金残高が前年度決算より</a:t>
          </a:r>
          <a:r>
            <a:rPr kumimoji="1" lang="ja-JP" altLang="en-US" sz="1000">
              <a:solidFill>
                <a:sysClr val="windowText" lastClr="000000"/>
              </a:solidFill>
              <a:effectLst/>
              <a:latin typeface="+mn-lt"/>
              <a:ea typeface="+mn-ea"/>
              <a:cs typeface="+mn-cs"/>
            </a:rPr>
            <a:t>減少した</a:t>
          </a:r>
          <a:r>
            <a:rPr kumimoji="1" lang="ja-JP" altLang="ja-JP" sz="1000">
              <a:solidFill>
                <a:sysClr val="windowText" lastClr="000000"/>
              </a:solidFill>
              <a:effectLst/>
              <a:latin typeface="+mn-lt"/>
              <a:ea typeface="+mn-ea"/>
              <a:cs typeface="+mn-cs"/>
            </a:rPr>
            <a:t>理由は，後年度の庁舎整備事業の財源及びその地方債償還分として</a:t>
          </a:r>
          <a:r>
            <a:rPr kumimoji="1" lang="en-US" altLang="ja-JP" sz="1000">
              <a:solidFill>
                <a:sysClr val="windowText" lastClr="000000"/>
              </a:solidFill>
              <a:effectLst/>
              <a:latin typeface="+mn-lt"/>
              <a:ea typeface="+mn-ea"/>
              <a:cs typeface="+mn-cs"/>
            </a:rPr>
            <a:t>57,707</a:t>
          </a:r>
          <a:r>
            <a:rPr kumimoji="1" lang="ja-JP" altLang="ja-JP" sz="1000">
              <a:solidFill>
                <a:sysClr val="windowText" lastClr="000000"/>
              </a:solidFill>
              <a:effectLst/>
              <a:latin typeface="+mn-lt"/>
              <a:ea typeface="+mn-ea"/>
              <a:cs typeface="+mn-cs"/>
            </a:rPr>
            <a:t>千円を積み立てた</a:t>
          </a:r>
          <a:r>
            <a:rPr kumimoji="1" lang="ja-JP" altLang="en-US" sz="1000">
              <a:solidFill>
                <a:sysClr val="windowText" lastClr="000000"/>
              </a:solidFill>
              <a:effectLst/>
              <a:latin typeface="+mn-lt"/>
              <a:ea typeface="+mn-ea"/>
              <a:cs typeface="+mn-cs"/>
            </a:rPr>
            <a:t>が</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年度の庁舎整備事業の財源及びその地方債償還分として</a:t>
          </a:r>
          <a:r>
            <a:rPr kumimoji="1" lang="en-US" altLang="ja-JP" sz="1000">
              <a:solidFill>
                <a:sysClr val="windowText" lastClr="000000"/>
              </a:solidFill>
              <a:effectLst/>
              <a:latin typeface="+mn-lt"/>
              <a:ea typeface="+mn-ea"/>
              <a:cs typeface="+mn-cs"/>
            </a:rPr>
            <a:t>494,306</a:t>
          </a:r>
          <a:r>
            <a:rPr kumimoji="1" lang="ja-JP" altLang="ja-JP" sz="1000">
              <a:solidFill>
                <a:sysClr val="windowText" lastClr="000000"/>
              </a:solidFill>
              <a:effectLst/>
              <a:latin typeface="+mn-lt"/>
              <a:ea typeface="+mn-ea"/>
              <a:cs typeface="+mn-cs"/>
            </a:rPr>
            <a:t>千円繰り入れた</a:t>
          </a:r>
          <a:r>
            <a:rPr kumimoji="1" lang="ja-JP" altLang="en-US" sz="1000">
              <a:solidFill>
                <a:sysClr val="windowText" lastClr="000000"/>
              </a:solidFill>
              <a:effectLst/>
              <a:latin typeface="+mn-lt"/>
              <a:ea typeface="+mn-ea"/>
              <a:cs typeface="+mn-cs"/>
            </a:rPr>
            <a:t>ため</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・過疎地域自立促進特別事業基金が前年度決算より増加した理由は，後年度の過疎地域の自立促進に向けたソフト事業の財源として</a:t>
          </a:r>
          <a:r>
            <a:rPr kumimoji="1" lang="en-US" altLang="ja-JP" sz="1000">
              <a:solidFill>
                <a:sysClr val="windowText" lastClr="000000"/>
              </a:solidFill>
              <a:effectLst/>
              <a:latin typeface="+mn-lt"/>
              <a:ea typeface="+mn-ea"/>
              <a:cs typeface="+mn-cs"/>
            </a:rPr>
            <a:t>168,667</a:t>
          </a:r>
          <a:r>
            <a:rPr kumimoji="1" lang="ja-JP" altLang="en-US" sz="1000">
              <a:solidFill>
                <a:sysClr val="windowText" lastClr="000000"/>
              </a:solidFill>
              <a:effectLst/>
              <a:latin typeface="+mn-lt"/>
              <a:ea typeface="+mn-ea"/>
              <a:cs typeface="+mn-cs"/>
            </a:rPr>
            <a:t>千円を積み立てたため。</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・公共施設整備事業基金が前年度決算より増加した理由は，大型事業（名瀬・住用地区給食センター等）に係る地方債償還財源分として減債基金へ積替えを行うため</a:t>
          </a:r>
          <a:r>
            <a:rPr kumimoji="1" lang="en-US" altLang="ja-JP" sz="1000">
              <a:solidFill>
                <a:sysClr val="windowText" lastClr="000000"/>
              </a:solidFill>
              <a:effectLst/>
              <a:latin typeface="+mn-lt"/>
              <a:ea typeface="+mn-ea"/>
              <a:cs typeface="+mn-cs"/>
            </a:rPr>
            <a:t>423,223</a:t>
          </a:r>
          <a:r>
            <a:rPr kumimoji="1" lang="ja-JP" altLang="en-US" sz="1000">
              <a:solidFill>
                <a:sysClr val="windowText" lastClr="000000"/>
              </a:solidFill>
              <a:effectLst/>
              <a:latin typeface="+mn-lt"/>
              <a:ea typeface="+mn-ea"/>
              <a:cs typeface="+mn-cs"/>
            </a:rPr>
            <a:t>千円を繰入を行ったが，繰越金など</a:t>
          </a:r>
          <a:r>
            <a:rPr kumimoji="1" lang="en-US" altLang="ja-JP" sz="1000">
              <a:solidFill>
                <a:sysClr val="windowText" lastClr="000000"/>
              </a:solidFill>
              <a:effectLst/>
              <a:latin typeface="+mn-lt"/>
              <a:ea typeface="+mn-ea"/>
              <a:cs typeface="+mn-cs"/>
            </a:rPr>
            <a:t>432,654</a:t>
          </a:r>
          <a:r>
            <a:rPr kumimoji="1" lang="ja-JP" altLang="en-US" sz="1000">
              <a:solidFill>
                <a:sysClr val="windowText" lastClr="000000"/>
              </a:solidFill>
              <a:effectLst/>
              <a:latin typeface="+mn-lt"/>
              <a:ea typeface="+mn-ea"/>
              <a:cs typeface="+mn-cs"/>
            </a:rPr>
            <a:t>千円を積み立てたため。</a:t>
          </a:r>
          <a:endParaRPr kumimoji="1" lang="en-US" altLang="ja-JP"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・地域振興基金残高が前年度決算より</a:t>
          </a:r>
          <a:r>
            <a:rPr kumimoji="1" lang="ja-JP" altLang="en-US" sz="1000">
              <a:solidFill>
                <a:schemeClr val="tx1"/>
              </a:solidFill>
              <a:effectLst/>
              <a:latin typeface="+mn-lt"/>
              <a:ea typeface="+mn-ea"/>
              <a:cs typeface="+mn-cs"/>
            </a:rPr>
            <a:t>減少した</a:t>
          </a:r>
          <a:r>
            <a:rPr kumimoji="1" lang="ja-JP" altLang="ja-JP" sz="1000">
              <a:solidFill>
                <a:schemeClr val="tx1"/>
              </a:solidFill>
              <a:effectLst/>
              <a:latin typeface="+mn-lt"/>
              <a:ea typeface="+mn-ea"/>
              <a:cs typeface="+mn-cs"/>
            </a:rPr>
            <a:t>理由は，</a:t>
          </a:r>
          <a:r>
            <a:rPr kumimoji="1" lang="ja-JP" altLang="en-US" sz="1000">
              <a:solidFill>
                <a:schemeClr val="tx1"/>
              </a:solidFill>
              <a:effectLst/>
              <a:latin typeface="+mn-lt"/>
              <a:ea typeface="+mn-ea"/>
              <a:cs typeface="+mn-cs"/>
            </a:rPr>
            <a:t>繰越金・</a:t>
          </a:r>
          <a:r>
            <a:rPr kumimoji="1" lang="ja-JP" altLang="ja-JP" sz="1000">
              <a:solidFill>
                <a:schemeClr val="tx1"/>
              </a:solidFill>
              <a:effectLst/>
              <a:latin typeface="+mn-lt"/>
              <a:ea typeface="+mn-ea"/>
              <a:cs typeface="+mn-cs"/>
            </a:rPr>
            <a:t>配当金など</a:t>
          </a:r>
          <a:r>
            <a:rPr kumimoji="1" lang="en-US" altLang="ja-JP" sz="1000">
              <a:solidFill>
                <a:schemeClr val="tx1"/>
              </a:solidFill>
              <a:effectLst/>
              <a:latin typeface="+mn-lt"/>
              <a:ea typeface="+mn-ea"/>
              <a:cs typeface="+mn-cs"/>
            </a:rPr>
            <a:t>192,106</a:t>
          </a:r>
          <a:r>
            <a:rPr kumimoji="1" lang="ja-JP" altLang="ja-JP" sz="1000">
              <a:solidFill>
                <a:schemeClr val="tx1"/>
              </a:solidFill>
              <a:effectLst/>
              <a:latin typeface="+mn-lt"/>
              <a:ea typeface="+mn-ea"/>
              <a:cs typeface="+mn-cs"/>
            </a:rPr>
            <a:t>千円を積み立てたが，地方創生関連事業及び世界自然遺産登録推進事業などの財源として</a:t>
          </a:r>
          <a:r>
            <a:rPr kumimoji="1" lang="en-US" altLang="ja-JP" sz="1000">
              <a:solidFill>
                <a:schemeClr val="tx1"/>
              </a:solidFill>
              <a:effectLst/>
              <a:latin typeface="+mn-lt"/>
              <a:ea typeface="+mn-ea"/>
              <a:cs typeface="+mn-cs"/>
            </a:rPr>
            <a:t>400,233</a:t>
          </a:r>
          <a:r>
            <a:rPr kumimoji="1" lang="ja-JP" altLang="ja-JP" sz="1000">
              <a:solidFill>
                <a:schemeClr val="tx1"/>
              </a:solidFill>
              <a:effectLst/>
              <a:latin typeface="+mn-lt"/>
              <a:ea typeface="+mn-ea"/>
              <a:cs typeface="+mn-cs"/>
            </a:rPr>
            <a:t>千円繰り入れたため。</a:t>
          </a:r>
          <a:endParaRPr lang="ja-JP" altLang="ja-JP" sz="1000">
            <a:solidFill>
              <a:schemeClr val="tx1"/>
            </a:solidFill>
            <a:effectLst/>
          </a:endParaRPr>
        </a:p>
        <a:p>
          <a:endPar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effectLst/>
              <a:latin typeface="+mn-lt"/>
              <a:ea typeface="+mn-ea"/>
              <a:cs typeface="+mn-cs"/>
            </a:rPr>
            <a:t>・庁舎整備基金においては，引き続き，庁舎整備事業の財源及びその地方債償還分を確保するために積み立てるとともに，必要に応じて庁舎整備基金から繰り入れる予定である。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過疎地域自立促進特別事業基金においては，引き続き将来の過疎地域の自立促進に向けたソフトの事業の財源として積み立てを行い，財源を確保していく予定である。</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・公共施設整備事業基金においては，公共施設の更新，長寿命化のための財源として繰り入れを見込むとともに，その財源確保のための積み立てを図る方針である。</a:t>
          </a:r>
          <a:endParaRPr kumimoji="1" lang="en-US" altLang="ja-JP"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・地域振興基金においては，地方創生を推進する地方創生関連経費などの財源として繰り入れを見込むとともに，その財源確保のための積み立てを図る方針である。</a:t>
          </a:r>
          <a:endParaRPr lang="ja-JP" altLang="ja-JP" sz="1000">
            <a:effectLst/>
          </a:endParaRPr>
        </a:p>
        <a:p>
          <a:endPar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accent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財政調整基金残高が前年度決算より</a:t>
          </a:r>
          <a:r>
            <a:rPr kumimoji="1" lang="ja-JP" altLang="en-US" sz="1100">
              <a:solidFill>
                <a:sysClr val="windowText" lastClr="000000"/>
              </a:solidFill>
              <a:effectLst/>
              <a:latin typeface="+mn-lt"/>
              <a:ea typeface="+mn-ea"/>
              <a:cs typeface="+mn-cs"/>
            </a:rPr>
            <a:t>減少した</a:t>
          </a:r>
          <a:r>
            <a:rPr kumimoji="1" lang="ja-JP" altLang="ja-JP" sz="1100">
              <a:solidFill>
                <a:sysClr val="windowText" lastClr="000000"/>
              </a:solidFill>
              <a:effectLst/>
              <a:latin typeface="+mn-lt"/>
              <a:ea typeface="+mn-ea"/>
              <a:cs typeface="+mn-cs"/>
            </a:rPr>
            <a:t>理由は，</a:t>
          </a:r>
          <a:r>
            <a:rPr kumimoji="1" lang="ja-JP" altLang="en-US" sz="1100">
              <a:solidFill>
                <a:sysClr val="windowText" lastClr="000000"/>
              </a:solidFill>
              <a:effectLst/>
              <a:latin typeface="+mn-lt"/>
              <a:ea typeface="+mn-ea"/>
              <a:cs typeface="+mn-cs"/>
            </a:rPr>
            <a:t>前年度決算剰余金等を</a:t>
          </a:r>
          <a:r>
            <a:rPr kumimoji="1" lang="en-US" altLang="ja-JP" sz="1100">
              <a:solidFill>
                <a:sysClr val="windowText" lastClr="000000"/>
              </a:solidFill>
              <a:effectLst/>
              <a:latin typeface="+mn-lt"/>
              <a:ea typeface="+mn-ea"/>
              <a:cs typeface="+mn-cs"/>
            </a:rPr>
            <a:t>422,511</a:t>
          </a:r>
          <a:r>
            <a:rPr kumimoji="1" lang="ja-JP" altLang="en-US" sz="1100">
              <a:solidFill>
                <a:sysClr val="windowText" lastClr="000000"/>
              </a:solidFill>
              <a:effectLst/>
              <a:latin typeface="+mn-lt"/>
              <a:ea typeface="+mn-ea"/>
              <a:cs typeface="+mn-cs"/>
            </a:rPr>
            <a:t>千円を積み立てたが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年度中の台風や大雨被災による災害復旧等で，財政調整基金繰入額が</a:t>
          </a:r>
          <a:r>
            <a:rPr kumimoji="1" lang="en-US" altLang="ja-JP" sz="1100">
              <a:solidFill>
                <a:sysClr val="windowText" lastClr="000000"/>
              </a:solidFill>
              <a:effectLst/>
              <a:latin typeface="+mn-lt"/>
              <a:ea typeface="+mn-ea"/>
              <a:cs typeface="+mn-cs"/>
            </a:rPr>
            <a:t>453,978</a:t>
          </a:r>
          <a:r>
            <a:rPr kumimoji="1" lang="ja-JP" altLang="ja-JP" sz="1100">
              <a:solidFill>
                <a:sysClr val="windowText" lastClr="000000"/>
              </a:solidFill>
              <a:effectLst/>
              <a:latin typeface="+mn-lt"/>
              <a:ea typeface="+mn-ea"/>
              <a:cs typeface="+mn-cs"/>
            </a:rPr>
            <a:t>千円生じたため。</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地方交付税の激変緩和期間後の一本算定に備えるとともに，災害対応等の財源を確保するため，引き続き，財政調整基金への積み立てを図る方針である。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減債基金残高が前年度決算より増えた理由は，庁舎整備事業等に係る地方債償還</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のために</a:t>
          </a:r>
          <a:r>
            <a:rPr kumimoji="1" lang="en-US" altLang="ja-JP" sz="1100">
              <a:solidFill>
                <a:sysClr val="windowText" lastClr="000000"/>
              </a:solidFill>
              <a:effectLst/>
              <a:latin typeface="+mn-lt"/>
              <a:ea typeface="+mn-ea"/>
              <a:cs typeface="+mn-cs"/>
            </a:rPr>
            <a:t>27,179</a:t>
          </a:r>
          <a:r>
            <a:rPr kumimoji="1" lang="ja-JP" altLang="ja-JP" sz="1100">
              <a:solidFill>
                <a:sysClr val="windowText" lastClr="000000"/>
              </a:solidFill>
              <a:effectLst/>
              <a:latin typeface="+mn-lt"/>
              <a:ea typeface="+mn-ea"/>
              <a:cs typeface="+mn-cs"/>
            </a:rPr>
            <a:t>千円を繰り入れたが，名瀬・住用地区給食センター</a:t>
          </a:r>
          <a:r>
            <a:rPr kumimoji="1" lang="ja-JP" altLang="en-US" sz="1100">
              <a:solidFill>
                <a:sysClr val="windowText" lastClr="000000"/>
              </a:solidFill>
              <a:effectLst/>
              <a:latin typeface="+mn-lt"/>
              <a:ea typeface="+mn-ea"/>
              <a:cs typeface="+mn-cs"/>
            </a:rPr>
            <a:t>，市民交流センター</a:t>
          </a:r>
          <a:r>
            <a:rPr kumimoji="1" lang="ja-JP" altLang="ja-JP" sz="1100">
              <a:solidFill>
                <a:sysClr val="windowText" lastClr="000000"/>
              </a:solidFill>
              <a:effectLst/>
              <a:latin typeface="+mn-lt"/>
              <a:ea typeface="+mn-ea"/>
              <a:cs typeface="+mn-cs"/>
            </a:rPr>
            <a:t>建設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教育施設冷房設備整備事業等に係る地方債償還財源分を確保するために</a:t>
          </a:r>
          <a:r>
            <a:rPr kumimoji="1" lang="en-US" altLang="ja-JP" sz="1100">
              <a:solidFill>
                <a:sysClr val="windowText" lastClr="000000"/>
              </a:solidFill>
              <a:effectLst/>
              <a:latin typeface="+mn-lt"/>
              <a:ea typeface="+mn-ea"/>
              <a:cs typeface="+mn-cs"/>
            </a:rPr>
            <a:t>423,803</a:t>
          </a:r>
          <a:r>
            <a:rPr kumimoji="1" lang="ja-JP" altLang="ja-JP" sz="1100">
              <a:solidFill>
                <a:sysClr val="windowText" lastClr="000000"/>
              </a:solidFill>
              <a:effectLst/>
              <a:latin typeface="+mn-lt"/>
              <a:ea typeface="+mn-ea"/>
              <a:cs typeface="+mn-cs"/>
            </a:rPr>
            <a:t>千円積み立てたため。</a:t>
          </a:r>
          <a:endParaRPr lang="ja-JP" altLang="ja-JP" sz="1400">
            <a:solidFill>
              <a:sysClr val="windowText" lastClr="000000"/>
            </a:solidFill>
            <a:effectLst/>
          </a:endParaRPr>
        </a:p>
        <a:p>
          <a:endParaRPr kumimoji="1" lang="en-US" altLang="ja-JP" sz="1300">
            <a:solidFill>
              <a:schemeClr val="accent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当面の間，大規模なハード事業（市民交流センター建設事業等）が見込まれることから，引き続き，地方債償還財源を確保するために積み立てを図る方針である。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43,315
43,182
308.28
37,474,396
36,302,010
1,032,126
16,898,032
42,466,265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財政力指数（</a:t>
          </a:r>
          <a:r>
            <a:rPr lang="en-US" altLang="ja-JP" sz="1100">
              <a:solidFill>
                <a:schemeClr val="dk1"/>
              </a:solidFill>
              <a:effectLst/>
              <a:latin typeface="+mn-lt"/>
              <a:ea typeface="+mn-ea"/>
              <a:cs typeface="+mn-cs"/>
            </a:rPr>
            <a:t>0.27</a:t>
          </a:r>
          <a:r>
            <a:rPr lang="ja-JP" altLang="ja-JP" sz="1100">
              <a:solidFill>
                <a:schemeClr val="dk1"/>
              </a:solidFill>
              <a:effectLst/>
              <a:latin typeface="+mn-lt"/>
              <a:ea typeface="+mn-ea"/>
              <a:cs typeface="+mn-cs"/>
            </a:rPr>
            <a:t>）は昨年度決算と変わらないが，人口減少，高齢化や地域の産業低迷により財政基盤が弱く，依然として類似団体平均を大きく下回っている。今後とも，自主財源の確保に努めるため，地域経済の活性化を図る施策を展開しつつ，定員適正化計画に沿った職員数の適正化や，徹底した経費削減に取り組み，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6" name="直線コネクタ 75"/>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a:t>
          </a:r>
          <a:r>
            <a:rPr kumimoji="1" lang="en-US" altLang="ja-JP" sz="1100">
              <a:solidFill>
                <a:schemeClr val="dk1"/>
              </a:solidFill>
              <a:effectLst/>
              <a:latin typeface="+mn-lt"/>
              <a:ea typeface="+mn-ea"/>
              <a:cs typeface="+mn-cs"/>
            </a:rPr>
            <a:t>91.4</a:t>
          </a:r>
          <a:r>
            <a:rPr kumimoji="1" lang="ja-JP" altLang="ja-JP" sz="1100">
              <a:solidFill>
                <a:schemeClr val="dk1"/>
              </a:solidFill>
              <a:effectLst/>
              <a:latin typeface="+mn-lt"/>
              <a:ea typeface="+mn-ea"/>
              <a:cs typeface="+mn-cs"/>
            </a:rPr>
            <a:t>％）は昨年度決算と比較すると，歳入の地方交付税が減少したものの，歳出の人件費，扶助費が減少したため，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類似団体平均を下回っている。今後とも，自主財源の確保に努めるため，地域経済の活性化を図る施策を展開しつつ，定員適正化計画に沿った職員数の適正化，起債枠の遵守による公債費の抑制等により，経常収支比率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63</xdr:row>
      <xdr:rowOff>114300</xdr:rowOff>
    </xdr:to>
    <xdr:cxnSp macro="">
      <xdr:nvCxnSpPr>
        <xdr:cNvPr id="133" name="直線コネクタ 132"/>
        <xdr:cNvCxnSpPr/>
      </xdr:nvCxnSpPr>
      <xdr:spPr>
        <a:xfrm flipV="1">
          <a:off x="4114800" y="109076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114300</xdr:rowOff>
    </xdr:to>
    <xdr:cxnSp macro="">
      <xdr:nvCxnSpPr>
        <xdr:cNvPr id="136" name="直線コネクタ 135"/>
        <xdr:cNvCxnSpPr/>
      </xdr:nvCxnSpPr>
      <xdr:spPr>
        <a:xfrm>
          <a:off x="3225800" y="108271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63</xdr:row>
      <xdr:rowOff>25823</xdr:rowOff>
    </xdr:to>
    <xdr:cxnSp macro="">
      <xdr:nvCxnSpPr>
        <xdr:cNvPr id="139" name="直線コネクタ 138"/>
        <xdr:cNvCxnSpPr/>
      </xdr:nvCxnSpPr>
      <xdr:spPr>
        <a:xfrm>
          <a:off x="2336800" y="107306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63</xdr:row>
      <xdr:rowOff>90170</xdr:rowOff>
    </xdr:to>
    <xdr:cxnSp macro="">
      <xdr:nvCxnSpPr>
        <xdr:cNvPr id="142" name="直線コネクタ 141"/>
        <xdr:cNvCxnSpPr/>
      </xdr:nvCxnSpPr>
      <xdr:spPr>
        <a:xfrm flipV="1">
          <a:off x="1447800" y="107306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5" name="フローチャート: 判断 144"/>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6" name="テキスト ボックス 145"/>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2" name="楕円 151"/>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71983</xdr:rowOff>
    </xdr:from>
    <xdr:ext cx="762000" cy="259045"/>
    <xdr:sp macro="" textlink="">
      <xdr:nvSpPr>
        <xdr:cNvPr id="153" name="財政構造の弾力性該当値テキスト"/>
        <xdr:cNvSpPr txBox="1"/>
      </xdr:nvSpPr>
      <xdr:spPr>
        <a:xfrm>
          <a:off x="5041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4" name="楕円 153"/>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5" name="テキスト ボックス 15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6" name="楕円 155"/>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7" name="テキスト ボックス 156"/>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8" name="楕円 157"/>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59" name="テキスト ボックス 158"/>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0" name="楕円 159"/>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1" name="テキスト ボックス 160"/>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人口１人当たり人件費・物件費等決算額は昨年度と比較すると，奄美市立給食センタ－</a:t>
          </a:r>
          <a:r>
            <a:rPr kumimoji="1" lang="ja-JP" altLang="en-US" sz="1100">
              <a:solidFill>
                <a:sysClr val="windowText" lastClr="000000"/>
              </a:solidFill>
              <a:effectLst/>
              <a:latin typeface="+mn-lt"/>
              <a:ea typeface="+mn-ea"/>
              <a:cs typeface="+mn-cs"/>
            </a:rPr>
            <a:t>稼動</a:t>
          </a:r>
          <a:r>
            <a:rPr kumimoji="1" lang="ja-JP" altLang="ja-JP" sz="1100">
              <a:solidFill>
                <a:sysClr val="windowText" lastClr="000000"/>
              </a:solidFill>
              <a:effectLst/>
              <a:latin typeface="+mn-lt"/>
              <a:ea typeface="+mn-ea"/>
              <a:cs typeface="+mn-cs"/>
            </a:rPr>
            <a:t>に伴う物件費の伸び</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によって増えており，類似団体平均を上回っている。今後とも，公共施設の維持管理を含めて，積極的に指定管理者制度・民間委託を活用し，コストの低減を図っていく方針である。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138900</xdr:rowOff>
    </xdr:from>
    <xdr:to>
      <xdr:col>23</xdr:col>
      <xdr:colOff>133350</xdr:colOff>
      <xdr:row>81</xdr:row>
      <xdr:rowOff>142745</xdr:rowOff>
    </xdr:to>
    <xdr:cxnSp macro="">
      <xdr:nvCxnSpPr>
        <xdr:cNvPr id="196" name="直線コネクタ 195"/>
        <xdr:cNvCxnSpPr/>
      </xdr:nvCxnSpPr>
      <xdr:spPr>
        <a:xfrm>
          <a:off x="4114800" y="14026350"/>
          <a:ext cx="8382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99174</xdr:rowOff>
    </xdr:from>
    <xdr:to>
      <xdr:col>19</xdr:col>
      <xdr:colOff>133350</xdr:colOff>
      <xdr:row>81</xdr:row>
      <xdr:rowOff>138900</xdr:rowOff>
    </xdr:to>
    <xdr:cxnSp macro="">
      <xdr:nvCxnSpPr>
        <xdr:cNvPr id="199" name="直線コネクタ 198"/>
        <xdr:cNvCxnSpPr/>
      </xdr:nvCxnSpPr>
      <xdr:spPr>
        <a:xfrm>
          <a:off x="3225800" y="13986624"/>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99174</xdr:rowOff>
    </xdr:from>
    <xdr:to>
      <xdr:col>15</xdr:col>
      <xdr:colOff>82550</xdr:colOff>
      <xdr:row>81</xdr:row>
      <xdr:rowOff>132956</xdr:rowOff>
    </xdr:to>
    <xdr:cxnSp macro="">
      <xdr:nvCxnSpPr>
        <xdr:cNvPr id="202" name="直線コネクタ 201"/>
        <xdr:cNvCxnSpPr/>
      </xdr:nvCxnSpPr>
      <xdr:spPr>
        <a:xfrm flipV="1">
          <a:off x="2336800" y="139866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117597</xdr:rowOff>
    </xdr:from>
    <xdr:to>
      <xdr:col>11</xdr:col>
      <xdr:colOff>31750</xdr:colOff>
      <xdr:row>81</xdr:row>
      <xdr:rowOff>132956</xdr:rowOff>
    </xdr:to>
    <xdr:cxnSp macro="">
      <xdr:nvCxnSpPr>
        <xdr:cNvPr id="205" name="直線コネクタ 204"/>
        <xdr:cNvCxnSpPr/>
      </xdr:nvCxnSpPr>
      <xdr:spPr>
        <a:xfrm>
          <a:off x="1447800" y="14005047"/>
          <a:ext cx="889000" cy="1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139822</xdr:rowOff>
    </xdr:from>
    <xdr:ext cx="762000" cy="259045"/>
    <xdr:sp macro="" textlink="">
      <xdr:nvSpPr>
        <xdr:cNvPr id="207" name="テキスト ボックス 206"/>
        <xdr:cNvSpPr txBox="1"/>
      </xdr:nvSpPr>
      <xdr:spPr>
        <a:xfrm>
          <a:off x="1955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78428</xdr:rowOff>
    </xdr:from>
    <xdr:to>
      <xdr:col>7</xdr:col>
      <xdr:colOff>31750</xdr:colOff>
      <xdr:row>82</xdr:row>
      <xdr:rowOff>8578</xdr:rowOff>
    </xdr:to>
    <xdr:sp macro="" textlink="">
      <xdr:nvSpPr>
        <xdr:cNvPr id="208" name="フローチャート: 判断 207"/>
        <xdr:cNvSpPr/>
      </xdr:nvSpPr>
      <xdr:spPr>
        <a:xfrm>
          <a:off x="1397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164805</xdr:rowOff>
    </xdr:from>
    <xdr:ext cx="762000" cy="259045"/>
    <xdr:sp macro="" textlink="">
      <xdr:nvSpPr>
        <xdr:cNvPr id="209" name="テキスト ボックス 208"/>
        <xdr:cNvSpPr txBox="1"/>
      </xdr:nvSpPr>
      <xdr:spPr>
        <a:xfrm>
          <a:off x="1066800" y="1405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91945</xdr:rowOff>
    </xdr:from>
    <xdr:to>
      <xdr:col>23</xdr:col>
      <xdr:colOff>184150</xdr:colOff>
      <xdr:row>82</xdr:row>
      <xdr:rowOff>22095</xdr:rowOff>
    </xdr:to>
    <xdr:sp macro="" textlink="">
      <xdr:nvSpPr>
        <xdr:cNvPr id="215" name="楕円 214"/>
        <xdr:cNvSpPr/>
      </xdr:nvSpPr>
      <xdr:spPr>
        <a:xfrm>
          <a:off x="4902200" y="139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64022</xdr:rowOff>
    </xdr:from>
    <xdr:ext cx="762000" cy="259045"/>
    <xdr:sp macro="" textlink="">
      <xdr:nvSpPr>
        <xdr:cNvPr id="216" name="人件費・物件費等の状況該当値テキスト"/>
        <xdr:cNvSpPr txBox="1"/>
      </xdr:nvSpPr>
      <xdr:spPr>
        <a:xfrm>
          <a:off x="5041900" y="139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88100</xdr:rowOff>
    </xdr:from>
    <xdr:to>
      <xdr:col>19</xdr:col>
      <xdr:colOff>184150</xdr:colOff>
      <xdr:row>82</xdr:row>
      <xdr:rowOff>18250</xdr:rowOff>
    </xdr:to>
    <xdr:sp macro="" textlink="">
      <xdr:nvSpPr>
        <xdr:cNvPr id="217" name="楕円 216"/>
        <xdr:cNvSpPr/>
      </xdr:nvSpPr>
      <xdr:spPr>
        <a:xfrm>
          <a:off x="4064000" y="139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3027</xdr:rowOff>
    </xdr:from>
    <xdr:ext cx="736600" cy="259045"/>
    <xdr:sp macro="" textlink="">
      <xdr:nvSpPr>
        <xdr:cNvPr id="218" name="テキスト ボックス 217"/>
        <xdr:cNvSpPr txBox="1"/>
      </xdr:nvSpPr>
      <xdr:spPr>
        <a:xfrm>
          <a:off x="3733800" y="1406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48374</xdr:rowOff>
    </xdr:from>
    <xdr:to>
      <xdr:col>15</xdr:col>
      <xdr:colOff>133350</xdr:colOff>
      <xdr:row>81</xdr:row>
      <xdr:rowOff>149974</xdr:rowOff>
    </xdr:to>
    <xdr:sp macro="" textlink="">
      <xdr:nvSpPr>
        <xdr:cNvPr id="219" name="楕円 218"/>
        <xdr:cNvSpPr/>
      </xdr:nvSpPr>
      <xdr:spPr>
        <a:xfrm>
          <a:off x="3175000" y="139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160151</xdr:rowOff>
    </xdr:from>
    <xdr:ext cx="762000" cy="259045"/>
    <xdr:sp macro="" textlink="">
      <xdr:nvSpPr>
        <xdr:cNvPr id="220" name="テキスト ボックス 219"/>
        <xdr:cNvSpPr txBox="1"/>
      </xdr:nvSpPr>
      <xdr:spPr>
        <a:xfrm>
          <a:off x="2844800" y="1370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82156</xdr:rowOff>
    </xdr:from>
    <xdr:to>
      <xdr:col>11</xdr:col>
      <xdr:colOff>82550</xdr:colOff>
      <xdr:row>82</xdr:row>
      <xdr:rowOff>12306</xdr:rowOff>
    </xdr:to>
    <xdr:sp macro="" textlink="">
      <xdr:nvSpPr>
        <xdr:cNvPr id="221" name="楕円 220"/>
        <xdr:cNvSpPr/>
      </xdr:nvSpPr>
      <xdr:spPr>
        <a:xfrm>
          <a:off x="2286000" y="139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168533</xdr:rowOff>
    </xdr:from>
    <xdr:ext cx="762000" cy="259045"/>
    <xdr:sp macro="" textlink="">
      <xdr:nvSpPr>
        <xdr:cNvPr id="222" name="テキスト ボックス 221"/>
        <xdr:cNvSpPr txBox="1"/>
      </xdr:nvSpPr>
      <xdr:spPr>
        <a:xfrm>
          <a:off x="1955800" y="1405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66797</xdr:rowOff>
    </xdr:from>
    <xdr:to>
      <xdr:col>7</xdr:col>
      <xdr:colOff>31750</xdr:colOff>
      <xdr:row>81</xdr:row>
      <xdr:rowOff>168397</xdr:rowOff>
    </xdr:to>
    <xdr:sp macro="" textlink="">
      <xdr:nvSpPr>
        <xdr:cNvPr id="223" name="楕円 222"/>
        <xdr:cNvSpPr/>
      </xdr:nvSpPr>
      <xdr:spPr>
        <a:xfrm>
          <a:off x="1397000" y="139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7124</xdr:rowOff>
    </xdr:from>
    <xdr:ext cx="762000" cy="259045"/>
    <xdr:sp macro="" textlink="">
      <xdr:nvSpPr>
        <xdr:cNvPr id="224" name="テキスト ボックス 223"/>
        <xdr:cNvSpPr txBox="1"/>
      </xdr:nvSpPr>
      <xdr:spPr>
        <a:xfrm>
          <a:off x="1066800" y="1372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ラスパイレス指数は</a:t>
          </a:r>
          <a:r>
            <a:rPr kumimoji="1" lang="ja-JP" altLang="en-US" sz="1100">
              <a:solidFill>
                <a:sysClr val="windowText" lastClr="000000"/>
              </a:solidFill>
              <a:effectLst/>
              <a:latin typeface="+mn-lt"/>
              <a:ea typeface="+mn-ea"/>
              <a:cs typeface="+mn-cs"/>
            </a:rPr>
            <a:t>，奄美市の職員構成の変動により前年度と比べて</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ポイント上昇した。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今後も大量退職を迎えるにあたり，年齢別職員構成の適正化と総人件費の縮減に努める。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109361</xdr:rowOff>
    </xdr:to>
    <xdr:cxnSp macro="">
      <xdr:nvCxnSpPr>
        <xdr:cNvPr id="258" name="直線コネクタ 257"/>
        <xdr:cNvCxnSpPr/>
      </xdr:nvCxnSpPr>
      <xdr:spPr>
        <a:xfrm>
          <a:off x="16179800" y="144843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149578</xdr:rowOff>
    </xdr:to>
    <xdr:cxnSp macro="">
      <xdr:nvCxnSpPr>
        <xdr:cNvPr id="261" name="直線コネクタ 260"/>
        <xdr:cNvCxnSpPr/>
      </xdr:nvCxnSpPr>
      <xdr:spPr>
        <a:xfrm flipV="1">
          <a:off x="15290800" y="144843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149578</xdr:rowOff>
    </xdr:to>
    <xdr:cxnSp macro="">
      <xdr:nvCxnSpPr>
        <xdr:cNvPr id="264" name="直線コネクタ 263"/>
        <xdr:cNvCxnSpPr/>
      </xdr:nvCxnSpPr>
      <xdr:spPr>
        <a:xfrm>
          <a:off x="14401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95955</xdr:rowOff>
    </xdr:to>
    <xdr:cxnSp macro="">
      <xdr:nvCxnSpPr>
        <xdr:cNvPr id="267" name="直線コネクタ 266"/>
        <xdr:cNvCxnSpPr/>
      </xdr:nvCxnSpPr>
      <xdr:spPr>
        <a:xfrm>
          <a:off x="13512800" y="144039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70" name="フローチャート: 判断 269"/>
        <xdr:cNvSpPr/>
      </xdr:nvSpPr>
      <xdr:spPr>
        <a:xfrm>
          <a:off x="13462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71" name="テキスト ボックス 270"/>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7" name="楕円 276"/>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30638</xdr:rowOff>
    </xdr:from>
    <xdr:ext cx="762000" cy="259045"/>
    <xdr:sp macro="" textlink="">
      <xdr:nvSpPr>
        <xdr:cNvPr id="278" name="給与水準   （国との比較）該当値テキスト"/>
        <xdr:cNvSpPr txBox="1"/>
      </xdr:nvSpPr>
      <xdr:spPr>
        <a:xfrm>
          <a:off x="17106900" y="144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9" name="楕円 278"/>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80" name="テキスト ボックス 279"/>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81" name="楕円 280"/>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82" name="テキスト ボックス 281"/>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3" name="楕円 282"/>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131532</xdr:rowOff>
    </xdr:from>
    <xdr:ext cx="762000" cy="259045"/>
    <xdr:sp macro="" textlink="">
      <xdr:nvSpPr>
        <xdr:cNvPr id="284" name="テキスト ボックス 283"/>
        <xdr:cNvSpPr txBox="1"/>
      </xdr:nvSpPr>
      <xdr:spPr>
        <a:xfrm>
          <a:off x="14020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5" name="楕円 284"/>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37693</xdr:rowOff>
    </xdr:from>
    <xdr:ext cx="762000" cy="259045"/>
    <xdr:sp macro="" textlink="">
      <xdr:nvSpPr>
        <xdr:cNvPr id="286" name="テキスト ボックス 285"/>
        <xdr:cNvSpPr txBox="1"/>
      </xdr:nvSpPr>
      <xdr:spPr>
        <a:xfrm>
          <a:off x="13131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名瀬地区，住用地区，笠利地区において総合支所方式を採用していることや，生活保護事務従事職員，空港管理事務所職員等を配置していることにより，類似団体平均を上回っている。今後とも，より効果的・効率的な行政サービスを提供するため，公共施設及び事務事業における指定管理者制度の導入や民間委託を積極的に推進し，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156058</xdr:rowOff>
    </xdr:from>
    <xdr:to>
      <xdr:col>81</xdr:col>
      <xdr:colOff>44450</xdr:colOff>
      <xdr:row>61</xdr:row>
      <xdr:rowOff>168605</xdr:rowOff>
    </xdr:to>
    <xdr:cxnSp macro="">
      <xdr:nvCxnSpPr>
        <xdr:cNvPr id="318" name="直線コネクタ 317"/>
        <xdr:cNvCxnSpPr/>
      </xdr:nvCxnSpPr>
      <xdr:spPr>
        <a:xfrm>
          <a:off x="16179800" y="10614508"/>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9"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156058</xdr:rowOff>
    </xdr:from>
    <xdr:to>
      <xdr:col>77</xdr:col>
      <xdr:colOff>44450</xdr:colOff>
      <xdr:row>61</xdr:row>
      <xdr:rowOff>157023</xdr:rowOff>
    </xdr:to>
    <xdr:cxnSp macro="">
      <xdr:nvCxnSpPr>
        <xdr:cNvPr id="321" name="直線コネクタ 320"/>
        <xdr:cNvCxnSpPr/>
      </xdr:nvCxnSpPr>
      <xdr:spPr>
        <a:xfrm flipV="1">
          <a:off x="15290800" y="1061450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3" name="テキスト ボックス 322"/>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144475</xdr:rowOff>
    </xdr:from>
    <xdr:to>
      <xdr:col>72</xdr:col>
      <xdr:colOff>203200</xdr:colOff>
      <xdr:row>61</xdr:row>
      <xdr:rowOff>157023</xdr:rowOff>
    </xdr:to>
    <xdr:cxnSp macro="">
      <xdr:nvCxnSpPr>
        <xdr:cNvPr id="324" name="直線コネクタ 323"/>
        <xdr:cNvCxnSpPr/>
      </xdr:nvCxnSpPr>
      <xdr:spPr>
        <a:xfrm>
          <a:off x="14401800" y="10602925"/>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6" name="テキスト ボックス 325"/>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144475</xdr:rowOff>
    </xdr:from>
    <xdr:to>
      <xdr:col>68</xdr:col>
      <xdr:colOff>152400</xdr:colOff>
      <xdr:row>61</xdr:row>
      <xdr:rowOff>152197</xdr:rowOff>
    </xdr:to>
    <xdr:cxnSp macro="">
      <xdr:nvCxnSpPr>
        <xdr:cNvPr id="327" name="直線コネクタ 326"/>
        <xdr:cNvCxnSpPr/>
      </xdr:nvCxnSpPr>
      <xdr:spPr>
        <a:xfrm flipV="1">
          <a:off x="13512800" y="10602925"/>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29" name="テキスト ボックス 328"/>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117805</xdr:rowOff>
    </xdr:from>
    <xdr:to>
      <xdr:col>81</xdr:col>
      <xdr:colOff>95250</xdr:colOff>
      <xdr:row>62</xdr:row>
      <xdr:rowOff>47955</xdr:rowOff>
    </xdr:to>
    <xdr:sp macro="" textlink="">
      <xdr:nvSpPr>
        <xdr:cNvPr id="337" name="楕円 336"/>
        <xdr:cNvSpPr/>
      </xdr:nvSpPr>
      <xdr:spPr>
        <a:xfrm>
          <a:off x="16967200" y="105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89882</xdr:rowOff>
    </xdr:from>
    <xdr:ext cx="762000" cy="259045"/>
    <xdr:sp macro="" textlink="">
      <xdr:nvSpPr>
        <xdr:cNvPr id="338" name="定員管理の状況該当値テキスト"/>
        <xdr:cNvSpPr txBox="1"/>
      </xdr:nvSpPr>
      <xdr:spPr>
        <a:xfrm>
          <a:off x="17106900" y="1054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105258</xdr:rowOff>
    </xdr:from>
    <xdr:to>
      <xdr:col>77</xdr:col>
      <xdr:colOff>95250</xdr:colOff>
      <xdr:row>62</xdr:row>
      <xdr:rowOff>35408</xdr:rowOff>
    </xdr:to>
    <xdr:sp macro="" textlink="">
      <xdr:nvSpPr>
        <xdr:cNvPr id="339" name="楕円 338"/>
        <xdr:cNvSpPr/>
      </xdr:nvSpPr>
      <xdr:spPr>
        <a:xfrm>
          <a:off x="16129000" y="105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20185</xdr:rowOff>
    </xdr:from>
    <xdr:ext cx="736600" cy="259045"/>
    <xdr:sp macro="" textlink="">
      <xdr:nvSpPr>
        <xdr:cNvPr id="340" name="テキスト ボックス 339"/>
        <xdr:cNvSpPr txBox="1"/>
      </xdr:nvSpPr>
      <xdr:spPr>
        <a:xfrm>
          <a:off x="15798800" y="1065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106223</xdr:rowOff>
    </xdr:from>
    <xdr:to>
      <xdr:col>73</xdr:col>
      <xdr:colOff>44450</xdr:colOff>
      <xdr:row>62</xdr:row>
      <xdr:rowOff>36373</xdr:rowOff>
    </xdr:to>
    <xdr:sp macro="" textlink="">
      <xdr:nvSpPr>
        <xdr:cNvPr id="341" name="楕円 340"/>
        <xdr:cNvSpPr/>
      </xdr:nvSpPr>
      <xdr:spPr>
        <a:xfrm>
          <a:off x="15240000" y="105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21150</xdr:rowOff>
    </xdr:from>
    <xdr:ext cx="762000" cy="259045"/>
    <xdr:sp macro="" textlink="">
      <xdr:nvSpPr>
        <xdr:cNvPr id="342" name="テキスト ボックス 341"/>
        <xdr:cNvSpPr txBox="1"/>
      </xdr:nvSpPr>
      <xdr:spPr>
        <a:xfrm>
          <a:off x="14909800" y="1065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93675</xdr:rowOff>
    </xdr:from>
    <xdr:to>
      <xdr:col>68</xdr:col>
      <xdr:colOff>203200</xdr:colOff>
      <xdr:row>62</xdr:row>
      <xdr:rowOff>23825</xdr:rowOff>
    </xdr:to>
    <xdr:sp macro="" textlink="">
      <xdr:nvSpPr>
        <xdr:cNvPr id="343" name="楕円 342"/>
        <xdr:cNvSpPr/>
      </xdr:nvSpPr>
      <xdr:spPr>
        <a:xfrm>
          <a:off x="14351000" y="105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8602</xdr:rowOff>
    </xdr:from>
    <xdr:ext cx="762000" cy="259045"/>
    <xdr:sp macro="" textlink="">
      <xdr:nvSpPr>
        <xdr:cNvPr id="344" name="テキスト ボックス 343"/>
        <xdr:cNvSpPr txBox="1"/>
      </xdr:nvSpPr>
      <xdr:spPr>
        <a:xfrm>
          <a:off x="14020800" y="1063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101397</xdr:rowOff>
    </xdr:from>
    <xdr:to>
      <xdr:col>64</xdr:col>
      <xdr:colOff>152400</xdr:colOff>
      <xdr:row>62</xdr:row>
      <xdr:rowOff>31547</xdr:rowOff>
    </xdr:to>
    <xdr:sp macro="" textlink="">
      <xdr:nvSpPr>
        <xdr:cNvPr id="345" name="楕円 344"/>
        <xdr:cNvSpPr/>
      </xdr:nvSpPr>
      <xdr:spPr>
        <a:xfrm>
          <a:off x="13462000" y="105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16324</xdr:rowOff>
    </xdr:from>
    <xdr:ext cx="762000" cy="259045"/>
    <xdr:sp macro="" textlink="">
      <xdr:nvSpPr>
        <xdr:cNvPr id="346" name="テキスト ボックス 345"/>
        <xdr:cNvSpPr txBox="1"/>
      </xdr:nvSpPr>
      <xdr:spPr>
        <a:xfrm>
          <a:off x="13131800" y="1064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実質公債費比率は，庁舎整備事業や奄美市立給食センタ－建設事業の継続に伴う地方債発行により，前年度と比べて</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高くなり，類似団体平均を上回った。</a:t>
          </a:r>
          <a:endParaRPr lang="ja-JP" altLang="ja-JP" sz="1400">
            <a:effectLst/>
          </a:endParaRPr>
        </a:p>
        <a:p>
          <a:r>
            <a:rPr kumimoji="1" lang="ja-JP" altLang="ja-JP" sz="1100">
              <a:solidFill>
                <a:schemeClr val="dk1"/>
              </a:solidFill>
              <a:effectLst/>
              <a:latin typeface="+mn-lt"/>
              <a:ea typeface="+mn-ea"/>
              <a:cs typeface="+mn-cs"/>
            </a:rPr>
            <a:t>　引き続き，地方債現在高の縮減と，辺地債，過疎債，合併特例債などの有利な起債の活用を図り，同比率の改善に努める。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129286</xdr:rowOff>
    </xdr:to>
    <xdr:cxnSp macro="">
      <xdr:nvCxnSpPr>
        <xdr:cNvPr id="378" name="直線コネクタ 377"/>
        <xdr:cNvCxnSpPr/>
      </xdr:nvCxnSpPr>
      <xdr:spPr>
        <a:xfrm>
          <a:off x="16179800" y="714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119634</xdr:rowOff>
    </xdr:to>
    <xdr:cxnSp macro="">
      <xdr:nvCxnSpPr>
        <xdr:cNvPr id="381" name="直線コネクタ 380"/>
        <xdr:cNvCxnSpPr/>
      </xdr:nvCxnSpPr>
      <xdr:spPr>
        <a:xfrm>
          <a:off x="15290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3" name="テキスト ボックス 382"/>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148590</xdr:rowOff>
    </xdr:to>
    <xdr:cxnSp macro="">
      <xdr:nvCxnSpPr>
        <xdr:cNvPr id="384" name="直線コネクタ 383"/>
        <xdr:cNvCxnSpPr/>
      </xdr:nvCxnSpPr>
      <xdr:spPr>
        <a:xfrm flipV="1">
          <a:off x="14401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54356</xdr:rowOff>
    </xdr:to>
    <xdr:cxnSp macro="">
      <xdr:nvCxnSpPr>
        <xdr:cNvPr id="387" name="直線コネクタ 386"/>
        <xdr:cNvCxnSpPr/>
      </xdr:nvCxnSpPr>
      <xdr:spPr>
        <a:xfrm flipV="1">
          <a:off x="13512800" y="71780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390" name="フローチャート: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7" name="楕円 396"/>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8"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9" name="楕円 398"/>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0" name="テキスト ボックス 399"/>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1" name="楕円 400"/>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2" name="テキスト ボックス 401"/>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3" name="楕円 402"/>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404" name="テキスト ボックス 40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5" name="楕円 404"/>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115333</xdr:rowOff>
    </xdr:from>
    <xdr:ext cx="762000" cy="259045"/>
    <xdr:sp macro="" textlink="">
      <xdr:nvSpPr>
        <xdr:cNvPr id="406" name="テキスト ボックス 40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将来負担比率は前年度と比較して</a:t>
          </a:r>
          <a:r>
            <a:rPr kumimoji="1" lang="en-US" altLang="ja-JP" sz="1100">
              <a:solidFill>
                <a:schemeClr val="dk1"/>
              </a:solidFill>
              <a:effectLst/>
              <a:latin typeface="+mn-lt"/>
              <a:ea typeface="+mn-ea"/>
              <a:cs typeface="+mn-cs"/>
            </a:rPr>
            <a:t>10.1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増加し，類似団体平均を上回っている状況である。増加の主な要因は，庁舎建設事業や</a:t>
          </a:r>
          <a:r>
            <a:rPr kumimoji="1" lang="ja-JP" altLang="en-US" sz="1100">
              <a:solidFill>
                <a:schemeClr val="dk1"/>
              </a:solidFill>
              <a:effectLst/>
              <a:latin typeface="+mn-lt"/>
              <a:ea typeface="+mn-ea"/>
              <a:cs typeface="+mn-cs"/>
            </a:rPr>
            <a:t>奄美市立</a:t>
          </a:r>
          <a:r>
            <a:rPr kumimoji="1" lang="ja-JP" altLang="ja-JP" sz="1100">
              <a:solidFill>
                <a:schemeClr val="dk1"/>
              </a:solidFill>
              <a:effectLst/>
              <a:latin typeface="+mn-lt"/>
              <a:ea typeface="+mn-ea"/>
              <a:cs typeface="+mn-cs"/>
            </a:rPr>
            <a:t>給食センター建設事業による地方債の借入に伴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地方債残高が増加したことなどである。また公共施設の老朽化に伴う更新時期により，今後数年間は大規模なハード事業が続く見込みであるが，その後は起債枠の上限を堅持し，地方債現在高の縮減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161774</xdr:rowOff>
    </xdr:from>
    <xdr:to>
      <xdr:col>81</xdr:col>
      <xdr:colOff>44450</xdr:colOff>
      <xdr:row>17</xdr:row>
      <xdr:rowOff>106378</xdr:rowOff>
    </xdr:to>
    <xdr:cxnSp macro="">
      <xdr:nvCxnSpPr>
        <xdr:cNvPr id="442" name="直線コネクタ 441"/>
        <xdr:cNvCxnSpPr/>
      </xdr:nvCxnSpPr>
      <xdr:spPr>
        <a:xfrm>
          <a:off x="16179800" y="2904974"/>
          <a:ext cx="8382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3"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161774</xdr:rowOff>
    </xdr:from>
    <xdr:to>
      <xdr:col>77</xdr:col>
      <xdr:colOff>44450</xdr:colOff>
      <xdr:row>16</xdr:row>
      <xdr:rowOff>166370</xdr:rowOff>
    </xdr:to>
    <xdr:cxnSp macro="">
      <xdr:nvCxnSpPr>
        <xdr:cNvPr id="445" name="直線コネクタ 444"/>
        <xdr:cNvCxnSpPr/>
      </xdr:nvCxnSpPr>
      <xdr:spPr>
        <a:xfrm flipV="1">
          <a:off x="15290800" y="290497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16</xdr:row>
      <xdr:rowOff>166370</xdr:rowOff>
    </xdr:to>
    <xdr:cxnSp macro="">
      <xdr:nvCxnSpPr>
        <xdr:cNvPr id="448" name="直線コネクタ 447"/>
        <xdr:cNvCxnSpPr/>
      </xdr:nvCxnSpPr>
      <xdr:spPr>
        <a:xfrm>
          <a:off x="14401800" y="27808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37677</xdr:rowOff>
    </xdr:from>
    <xdr:to>
      <xdr:col>68</xdr:col>
      <xdr:colOff>152400</xdr:colOff>
      <xdr:row>17</xdr:row>
      <xdr:rowOff>62714</xdr:rowOff>
    </xdr:to>
    <xdr:cxnSp macro="">
      <xdr:nvCxnSpPr>
        <xdr:cNvPr id="451" name="直線コネクタ 450"/>
        <xdr:cNvCxnSpPr/>
      </xdr:nvCxnSpPr>
      <xdr:spPr>
        <a:xfrm flipV="1">
          <a:off x="13512800" y="278087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82446</xdr:rowOff>
    </xdr:from>
    <xdr:ext cx="762000" cy="259045"/>
    <xdr:sp macro="" textlink="">
      <xdr:nvSpPr>
        <xdr:cNvPr id="453" name="テキスト ボックス 452"/>
        <xdr:cNvSpPr txBox="1"/>
      </xdr:nvSpPr>
      <xdr:spPr>
        <a:xfrm>
          <a:off x="14020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47534</xdr:rowOff>
    </xdr:from>
    <xdr:to>
      <xdr:col>64</xdr:col>
      <xdr:colOff>152400</xdr:colOff>
      <xdr:row>17</xdr:row>
      <xdr:rowOff>149134</xdr:rowOff>
    </xdr:to>
    <xdr:sp macro="" textlink="">
      <xdr:nvSpPr>
        <xdr:cNvPr id="454" name="フローチャート: 判断 453"/>
        <xdr:cNvSpPr/>
      </xdr:nvSpPr>
      <xdr:spPr>
        <a:xfrm>
          <a:off x="13462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133911</xdr:rowOff>
    </xdr:from>
    <xdr:ext cx="762000" cy="259045"/>
    <xdr:sp macro="" textlink="">
      <xdr:nvSpPr>
        <xdr:cNvPr id="455" name="テキスト ボックス 454"/>
        <xdr:cNvSpPr txBox="1"/>
      </xdr:nvSpPr>
      <xdr:spPr>
        <a:xfrm>
          <a:off x="13131800" y="304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55578</xdr:rowOff>
    </xdr:from>
    <xdr:to>
      <xdr:col>81</xdr:col>
      <xdr:colOff>95250</xdr:colOff>
      <xdr:row>17</xdr:row>
      <xdr:rowOff>157178</xdr:rowOff>
    </xdr:to>
    <xdr:sp macro="" textlink="">
      <xdr:nvSpPr>
        <xdr:cNvPr id="461" name="楕円 460"/>
        <xdr:cNvSpPr/>
      </xdr:nvSpPr>
      <xdr:spPr>
        <a:xfrm>
          <a:off x="16967200" y="2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27655</xdr:rowOff>
    </xdr:from>
    <xdr:ext cx="762000" cy="259045"/>
    <xdr:sp macro="" textlink="">
      <xdr:nvSpPr>
        <xdr:cNvPr id="462" name="将来負担の状況該当値テキスト"/>
        <xdr:cNvSpPr txBox="1"/>
      </xdr:nvSpPr>
      <xdr:spPr>
        <a:xfrm>
          <a:off x="17106900" y="294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110974</xdr:rowOff>
    </xdr:from>
    <xdr:to>
      <xdr:col>77</xdr:col>
      <xdr:colOff>95250</xdr:colOff>
      <xdr:row>17</xdr:row>
      <xdr:rowOff>41124</xdr:rowOff>
    </xdr:to>
    <xdr:sp macro="" textlink="">
      <xdr:nvSpPr>
        <xdr:cNvPr id="463" name="楕円 462"/>
        <xdr:cNvSpPr/>
      </xdr:nvSpPr>
      <xdr:spPr>
        <a:xfrm>
          <a:off x="16129000" y="28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25901</xdr:rowOff>
    </xdr:from>
    <xdr:ext cx="736600" cy="259045"/>
    <xdr:sp macro="" textlink="">
      <xdr:nvSpPr>
        <xdr:cNvPr id="464" name="テキスト ボックス 463"/>
        <xdr:cNvSpPr txBox="1"/>
      </xdr:nvSpPr>
      <xdr:spPr>
        <a:xfrm>
          <a:off x="15798800" y="294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115570</xdr:rowOff>
    </xdr:from>
    <xdr:to>
      <xdr:col>73</xdr:col>
      <xdr:colOff>44450</xdr:colOff>
      <xdr:row>17</xdr:row>
      <xdr:rowOff>45720</xdr:rowOff>
    </xdr:to>
    <xdr:sp macro="" textlink="">
      <xdr:nvSpPr>
        <xdr:cNvPr id="465" name="楕円 464"/>
        <xdr:cNvSpPr/>
      </xdr:nvSpPr>
      <xdr:spPr>
        <a:xfrm>
          <a:off x="15240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30497</xdr:rowOff>
    </xdr:from>
    <xdr:ext cx="762000" cy="259045"/>
    <xdr:sp macro="" textlink="">
      <xdr:nvSpPr>
        <xdr:cNvPr id="466" name="テキスト ボックス 465"/>
        <xdr:cNvSpPr txBox="1"/>
      </xdr:nvSpPr>
      <xdr:spPr>
        <a:xfrm>
          <a:off x="14909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158327</xdr:rowOff>
    </xdr:from>
    <xdr:to>
      <xdr:col>68</xdr:col>
      <xdr:colOff>203200</xdr:colOff>
      <xdr:row>16</xdr:row>
      <xdr:rowOff>88477</xdr:rowOff>
    </xdr:to>
    <xdr:sp macro="" textlink="">
      <xdr:nvSpPr>
        <xdr:cNvPr id="467" name="楕円 466"/>
        <xdr:cNvSpPr/>
      </xdr:nvSpPr>
      <xdr:spPr>
        <a:xfrm>
          <a:off x="14351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98654</xdr:rowOff>
    </xdr:from>
    <xdr:ext cx="762000" cy="259045"/>
    <xdr:sp macro="" textlink="">
      <xdr:nvSpPr>
        <xdr:cNvPr id="468" name="テキスト ボックス 467"/>
        <xdr:cNvSpPr txBox="1"/>
      </xdr:nvSpPr>
      <xdr:spPr>
        <a:xfrm>
          <a:off x="14020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11914</xdr:rowOff>
    </xdr:from>
    <xdr:to>
      <xdr:col>64</xdr:col>
      <xdr:colOff>152400</xdr:colOff>
      <xdr:row>17</xdr:row>
      <xdr:rowOff>113514</xdr:rowOff>
    </xdr:to>
    <xdr:sp macro="" textlink="">
      <xdr:nvSpPr>
        <xdr:cNvPr id="469" name="楕円 468"/>
        <xdr:cNvSpPr/>
      </xdr:nvSpPr>
      <xdr:spPr>
        <a:xfrm>
          <a:off x="13462000" y="2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123691</xdr:rowOff>
    </xdr:from>
    <xdr:ext cx="762000" cy="259045"/>
    <xdr:sp macro="" textlink="">
      <xdr:nvSpPr>
        <xdr:cNvPr id="470" name="テキスト ボックス 469"/>
        <xdr:cNvSpPr txBox="1"/>
      </xdr:nvSpPr>
      <xdr:spPr>
        <a:xfrm>
          <a:off x="13131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43,315
43,182
308.28
37,474,396
36,302,010
1,032,126
16,898,032
42,466,265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人件費については，給料，退職手当等の影響により，前年度決算と比べて</a:t>
          </a:r>
          <a:r>
            <a:rPr kumimoji="1" lang="en-US" altLang="ja-JP" sz="1100">
              <a:solidFill>
                <a:schemeClr val="dk1"/>
              </a:solidFill>
              <a:effectLst/>
              <a:latin typeface="+mn-lt"/>
              <a:ea typeface="+mn-ea"/>
              <a:cs typeface="+mn-cs"/>
            </a:rPr>
            <a:t>138,985</a:t>
          </a:r>
          <a:r>
            <a:rPr kumimoji="1" lang="ja-JP" altLang="ja-JP" sz="1100">
              <a:solidFill>
                <a:schemeClr val="dk1"/>
              </a:solidFill>
              <a:effectLst/>
              <a:latin typeface="+mn-lt"/>
              <a:ea typeface="+mn-ea"/>
              <a:cs typeface="+mn-cs"/>
            </a:rPr>
            <a:t>千円減少したこともあり，経常収支比率も</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低くなり，類似団体平均を下回っている。今後とも，定員適正化計画に基づき，本市において適正な職員数を維持し，総人件費の抑制に努める。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34</xdr:row>
      <xdr:rowOff>73660</xdr:rowOff>
    </xdr:to>
    <xdr:cxnSp macro="">
      <xdr:nvCxnSpPr>
        <xdr:cNvPr id="66" name="直線コネクタ 65"/>
        <xdr:cNvCxnSpPr/>
      </xdr:nvCxnSpPr>
      <xdr:spPr>
        <a:xfrm flipV="1">
          <a:off x="3987800" y="5864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73660</xdr:rowOff>
    </xdr:to>
    <xdr:cxnSp macro="">
      <xdr:nvCxnSpPr>
        <xdr:cNvPr id="69" name="直線コネクタ 68"/>
        <xdr:cNvCxnSpPr/>
      </xdr:nvCxnSpPr>
      <xdr:spPr>
        <a:xfrm>
          <a:off x="3098800" y="587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66040</xdr:rowOff>
    </xdr:to>
    <xdr:cxnSp macro="">
      <xdr:nvCxnSpPr>
        <xdr:cNvPr id="72" name="直線コネクタ 71"/>
        <xdr:cNvCxnSpPr/>
      </xdr:nvCxnSpPr>
      <xdr:spPr>
        <a:xfrm flipV="1">
          <a:off x="2209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35</xdr:row>
      <xdr:rowOff>39370</xdr:rowOff>
    </xdr:to>
    <xdr:cxnSp macro="">
      <xdr:nvCxnSpPr>
        <xdr:cNvPr id="75" name="直線コネクタ 74"/>
        <xdr:cNvCxnSpPr/>
      </xdr:nvCxnSpPr>
      <xdr:spPr>
        <a:xfrm flipV="1">
          <a:off x="1320800" y="5895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7" name="テキスト ボックス 76"/>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78" name="フローチャート: 判断 77"/>
        <xdr:cNvSpPr/>
      </xdr:nvSpPr>
      <xdr:spPr>
        <a:xfrm>
          <a:off x="1270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113047</xdr:rowOff>
    </xdr:from>
    <xdr:ext cx="762000" cy="259045"/>
    <xdr:sp macro="" textlink="">
      <xdr:nvSpPr>
        <xdr:cNvPr id="79" name="テキスト ボックス 78"/>
        <xdr:cNvSpPr txBox="1"/>
      </xdr:nvSpPr>
      <xdr:spPr>
        <a:xfrm>
          <a:off x="939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5" name="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1287</xdr:rowOff>
    </xdr:from>
    <xdr:ext cx="762000" cy="259045"/>
    <xdr:sp macro="" textlink="">
      <xdr:nvSpPr>
        <xdr:cNvPr id="86" name="人件費該当値テキスト"/>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163830</xdr:rowOff>
    </xdr:from>
    <xdr:to>
      <xdr:col>15</xdr:col>
      <xdr:colOff>149225</xdr:colOff>
      <xdr:row>34</xdr:row>
      <xdr:rowOff>93980</xdr:rowOff>
    </xdr:to>
    <xdr:sp macro="" textlink="">
      <xdr:nvSpPr>
        <xdr:cNvPr id="89" name="楕円 88"/>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104157</xdr:rowOff>
    </xdr:from>
    <xdr:ext cx="762000" cy="259045"/>
    <xdr:sp macro="" textlink="">
      <xdr:nvSpPr>
        <xdr:cNvPr id="90" name="テキスト ボックス 89"/>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物件費に係る経常収支比率は，類似団体平均を下回っているが，前年度より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増となっている。この要因は，奄美市立給食センターの稼動による物件費の増加などが挙げられる。引き続き，本市において，平成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年度から実施している経常経費抑制策を継続し，各種経費の縮減に努める。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45357</xdr:rowOff>
    </xdr:to>
    <xdr:cxnSp macro="">
      <xdr:nvCxnSpPr>
        <xdr:cNvPr id="128" name="直線コネクタ 127"/>
        <xdr:cNvCxnSpPr/>
      </xdr:nvCxnSpPr>
      <xdr:spPr>
        <a:xfrm>
          <a:off x="15671800" y="2755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171087</xdr:rowOff>
    </xdr:from>
    <xdr:to>
      <xdr:col>78</xdr:col>
      <xdr:colOff>69850</xdr:colOff>
      <xdr:row>16</xdr:row>
      <xdr:rowOff>12700</xdr:rowOff>
    </xdr:to>
    <xdr:cxnSp macro="">
      <xdr:nvCxnSpPr>
        <xdr:cNvPr id="131" name="直線コネクタ 130"/>
        <xdr:cNvCxnSpPr/>
      </xdr:nvCxnSpPr>
      <xdr:spPr>
        <a:xfrm>
          <a:off x="14782800" y="2742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171087</xdr:rowOff>
    </xdr:to>
    <xdr:cxnSp macro="">
      <xdr:nvCxnSpPr>
        <xdr:cNvPr id="134" name="直線コネクタ 133"/>
        <xdr:cNvCxnSpPr/>
      </xdr:nvCxnSpPr>
      <xdr:spPr>
        <a:xfrm>
          <a:off x="13893800" y="2723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131899</xdr:rowOff>
    </xdr:from>
    <xdr:to>
      <xdr:col>69</xdr:col>
      <xdr:colOff>92075</xdr:colOff>
      <xdr:row>15</xdr:row>
      <xdr:rowOff>151493</xdr:rowOff>
    </xdr:to>
    <xdr:cxnSp macro="">
      <xdr:nvCxnSpPr>
        <xdr:cNvPr id="137" name="直線コネクタ 136"/>
        <xdr:cNvCxnSpPr/>
      </xdr:nvCxnSpPr>
      <xdr:spPr>
        <a:xfrm>
          <a:off x="13004800" y="2703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9" name="テキスト ボックス 138"/>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40" name="フローチャート: 判断 139"/>
        <xdr:cNvSpPr/>
      </xdr:nvSpPr>
      <xdr:spPr>
        <a:xfrm>
          <a:off x="12954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41" name="テキスト ボックス 140"/>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7" name="楕円 146"/>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8"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9" name="楕円 148"/>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0" name="テキスト ボックス 14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120287</xdr:rowOff>
    </xdr:from>
    <xdr:to>
      <xdr:col>74</xdr:col>
      <xdr:colOff>31750</xdr:colOff>
      <xdr:row>16</xdr:row>
      <xdr:rowOff>50437</xdr:rowOff>
    </xdr:to>
    <xdr:sp macro="" textlink="">
      <xdr:nvSpPr>
        <xdr:cNvPr id="151" name="楕円 150"/>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60614</xdr:rowOff>
    </xdr:from>
    <xdr:ext cx="762000" cy="259045"/>
    <xdr:sp macro="" textlink="">
      <xdr:nvSpPr>
        <xdr:cNvPr id="152" name="テキスト ボックス 151"/>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3" name="楕円 152"/>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4" name="テキスト ボックス 153"/>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55" name="楕円 154"/>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21426</xdr:rowOff>
    </xdr:from>
    <xdr:ext cx="762000" cy="259045"/>
    <xdr:sp macro="" textlink="">
      <xdr:nvSpPr>
        <xdr:cNvPr id="156" name="テキスト ボックス 155"/>
        <xdr:cNvSpPr txBox="1"/>
      </xdr:nvSpPr>
      <xdr:spPr>
        <a:xfrm>
          <a:off x="12623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扶助費については，前年度決算と比べて</a:t>
          </a:r>
          <a:r>
            <a:rPr kumimoji="1" lang="en-US" altLang="ja-JP" sz="1100">
              <a:solidFill>
                <a:schemeClr val="dk1"/>
              </a:solidFill>
              <a:effectLst/>
              <a:latin typeface="+mn-lt"/>
              <a:ea typeface="+mn-ea"/>
              <a:cs typeface="+mn-cs"/>
            </a:rPr>
            <a:t>38,715</a:t>
          </a:r>
          <a:r>
            <a:rPr kumimoji="1" lang="ja-JP" altLang="ja-JP" sz="1100">
              <a:solidFill>
                <a:schemeClr val="dk1"/>
              </a:solidFill>
              <a:effectLst/>
              <a:latin typeface="+mn-lt"/>
              <a:ea typeface="+mn-ea"/>
              <a:cs typeface="+mn-cs"/>
            </a:rPr>
            <a:t>千円の減少，経常収支比率も</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減少したものの，類似団体平均を上回っている。その要因は，生活保護費受給率が全国的にみても高く，また，介護給付等事業費（対前年比＋</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百万円）がサービス利用者増により，年々増加傾向にあるためである。今後とも，制度の適正な運用に努める。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110672</xdr:rowOff>
    </xdr:to>
    <xdr:cxnSp macro="">
      <xdr:nvCxnSpPr>
        <xdr:cNvPr id="191" name="直線コネクタ 190"/>
        <xdr:cNvCxnSpPr/>
      </xdr:nvCxnSpPr>
      <xdr:spPr>
        <a:xfrm flipV="1">
          <a:off x="3987800" y="10332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110672</xdr:rowOff>
    </xdr:to>
    <xdr:cxnSp macro="">
      <xdr:nvCxnSpPr>
        <xdr:cNvPr id="194" name="直線コネクタ 193"/>
        <xdr:cNvCxnSpPr/>
      </xdr:nvCxnSpPr>
      <xdr:spPr>
        <a:xfrm>
          <a:off x="3098800" y="10375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88900</xdr:rowOff>
    </xdr:to>
    <xdr:cxnSp macro="">
      <xdr:nvCxnSpPr>
        <xdr:cNvPr id="197" name="直線コネクタ 196"/>
        <xdr:cNvCxnSpPr/>
      </xdr:nvCxnSpPr>
      <xdr:spPr>
        <a:xfrm>
          <a:off x="2209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60</xdr:row>
      <xdr:rowOff>88900</xdr:rowOff>
    </xdr:to>
    <xdr:cxnSp macro="">
      <xdr:nvCxnSpPr>
        <xdr:cNvPr id="200" name="直線コネクタ 199"/>
        <xdr:cNvCxnSpPr/>
      </xdr:nvCxnSpPr>
      <xdr:spPr>
        <a:xfrm>
          <a:off x="1320800" y="10201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2" name="テキスト ボックス 201"/>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3" name="フローチャート: 判断 202"/>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4" name="テキスト ボックス 203"/>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10" name="楕円 209"/>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1"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12" name="楕円 211"/>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13" name="テキスト ボックス 212"/>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4" name="楕円 213"/>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5" name="テキスト ボックス 214"/>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6" name="楕円 215"/>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7" name="テキスト ボックス 216"/>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8" name="楕円 217"/>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9" name="テキスト ボックス 218"/>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その他に係る経常収支比率は，前年度決算より</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ポイント増となっているが</a:t>
          </a:r>
          <a:r>
            <a:rPr kumimoji="1" lang="ja-JP" altLang="ja-JP" sz="1100">
              <a:solidFill>
                <a:sysClr val="windowText" lastClr="000000"/>
              </a:solidFill>
              <a:effectLst/>
              <a:latin typeface="+mn-lt"/>
              <a:ea typeface="+mn-ea"/>
              <a:cs typeface="+mn-cs"/>
            </a:rPr>
            <a:t>，類似団体平均を下回っている。この主な要因は，繰出金</a:t>
          </a:r>
          <a:r>
            <a:rPr kumimoji="1" lang="ja-JP" altLang="en-US" sz="1100">
              <a:solidFill>
                <a:sysClr val="windowText" lastClr="000000"/>
              </a:solidFill>
              <a:effectLst/>
              <a:latin typeface="+mn-lt"/>
              <a:ea typeface="+mn-ea"/>
              <a:cs typeface="+mn-cs"/>
            </a:rPr>
            <a:t>，「投資及び出資金」</a:t>
          </a:r>
          <a:r>
            <a:rPr kumimoji="1" lang="ja-JP" altLang="ja-JP" sz="1100">
              <a:solidFill>
                <a:sysClr val="windowText" lastClr="000000"/>
              </a:solidFill>
              <a:effectLst/>
              <a:latin typeface="+mn-lt"/>
              <a:ea typeface="+mn-ea"/>
              <a:cs typeface="+mn-cs"/>
            </a:rPr>
            <a:t>において，経常経費に充当した一般財源が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今後とも，各特別会計の事業の見直し等を含めて経費の節減に努め，繰出金の減少に努める。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101854</xdr:rowOff>
    </xdr:to>
    <xdr:cxnSp macro="">
      <xdr:nvCxnSpPr>
        <xdr:cNvPr id="250" name="直線コネクタ 249"/>
        <xdr:cNvCxnSpPr/>
      </xdr:nvCxnSpPr>
      <xdr:spPr>
        <a:xfrm>
          <a:off x="15671800" y="9522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101854</xdr:rowOff>
    </xdr:to>
    <xdr:cxnSp macro="">
      <xdr:nvCxnSpPr>
        <xdr:cNvPr id="253" name="直線コネクタ 252"/>
        <xdr:cNvCxnSpPr/>
      </xdr:nvCxnSpPr>
      <xdr:spPr>
        <a:xfrm flipV="1">
          <a:off x="14782800" y="9522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83566</xdr:rowOff>
    </xdr:from>
    <xdr:to>
      <xdr:col>73</xdr:col>
      <xdr:colOff>180975</xdr:colOff>
      <xdr:row>55</xdr:row>
      <xdr:rowOff>101854</xdr:rowOff>
    </xdr:to>
    <xdr:cxnSp macro="">
      <xdr:nvCxnSpPr>
        <xdr:cNvPr id="256" name="直線コネクタ 255"/>
        <xdr:cNvCxnSpPr/>
      </xdr:nvCxnSpPr>
      <xdr:spPr>
        <a:xfrm>
          <a:off x="13893800" y="9513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83566</xdr:rowOff>
    </xdr:from>
    <xdr:to>
      <xdr:col>69</xdr:col>
      <xdr:colOff>92075</xdr:colOff>
      <xdr:row>55</xdr:row>
      <xdr:rowOff>138430</xdr:rowOff>
    </xdr:to>
    <xdr:cxnSp macro="">
      <xdr:nvCxnSpPr>
        <xdr:cNvPr id="259" name="直線コネクタ 258"/>
        <xdr:cNvCxnSpPr/>
      </xdr:nvCxnSpPr>
      <xdr:spPr>
        <a:xfrm flipV="1">
          <a:off x="13004800" y="9513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1" name="テキスト ボックス 260"/>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2" name="フローチャート: 判断 261"/>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158005</xdr:rowOff>
    </xdr:from>
    <xdr:ext cx="762000" cy="259045"/>
    <xdr:sp macro="" textlink="">
      <xdr:nvSpPr>
        <xdr:cNvPr id="263" name="テキスト ボックス 262"/>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51054</xdr:rowOff>
    </xdr:from>
    <xdr:to>
      <xdr:col>82</xdr:col>
      <xdr:colOff>158750</xdr:colOff>
      <xdr:row>55</xdr:row>
      <xdr:rowOff>152654</xdr:rowOff>
    </xdr:to>
    <xdr:sp macro="" textlink="">
      <xdr:nvSpPr>
        <xdr:cNvPr id="269" name="楕円 268"/>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67581</xdr:rowOff>
    </xdr:from>
    <xdr:ext cx="762000" cy="259045"/>
    <xdr:sp macro="" textlink="">
      <xdr:nvSpPr>
        <xdr:cNvPr id="270" name="その他該当値テキスト"/>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1" name="楕円 270"/>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2" name="テキスト ボックス 27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51054</xdr:rowOff>
    </xdr:from>
    <xdr:to>
      <xdr:col>74</xdr:col>
      <xdr:colOff>31750</xdr:colOff>
      <xdr:row>55</xdr:row>
      <xdr:rowOff>152654</xdr:rowOff>
    </xdr:to>
    <xdr:sp macro="" textlink="">
      <xdr:nvSpPr>
        <xdr:cNvPr id="273" name="楕円 272"/>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162831</xdr:rowOff>
    </xdr:from>
    <xdr:ext cx="762000" cy="259045"/>
    <xdr:sp macro="" textlink="">
      <xdr:nvSpPr>
        <xdr:cNvPr id="274" name="テキスト ボックス 273"/>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32766</xdr:rowOff>
    </xdr:from>
    <xdr:to>
      <xdr:col>69</xdr:col>
      <xdr:colOff>142875</xdr:colOff>
      <xdr:row>55</xdr:row>
      <xdr:rowOff>134366</xdr:rowOff>
    </xdr:to>
    <xdr:sp macro="" textlink="">
      <xdr:nvSpPr>
        <xdr:cNvPr id="275" name="楕円 274"/>
        <xdr:cNvSpPr/>
      </xdr:nvSpPr>
      <xdr:spPr>
        <a:xfrm>
          <a:off x="13843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144543</xdr:rowOff>
    </xdr:from>
    <xdr:ext cx="762000" cy="259045"/>
    <xdr:sp macro="" textlink="">
      <xdr:nvSpPr>
        <xdr:cNvPr id="276" name="テキスト ボックス 275"/>
        <xdr:cNvSpPr txBox="1"/>
      </xdr:nvSpPr>
      <xdr:spPr>
        <a:xfrm>
          <a:off x="13512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7" name="楕円 276"/>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8" name="テキスト ボックス 277"/>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％であり，前年度より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今後とも，補助金等交付について見直しや廃止を含めた評価を行っていく方針である。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109855</xdr:rowOff>
    </xdr:to>
    <xdr:cxnSp macro="">
      <xdr:nvCxnSpPr>
        <xdr:cNvPr id="306" name="直線コネクタ 305"/>
        <xdr:cNvCxnSpPr/>
      </xdr:nvCxnSpPr>
      <xdr:spPr>
        <a:xfrm flipV="1">
          <a:off x="15671800" y="62763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109855</xdr:rowOff>
    </xdr:from>
    <xdr:to>
      <xdr:col>78</xdr:col>
      <xdr:colOff>69850</xdr:colOff>
      <xdr:row>36</xdr:row>
      <xdr:rowOff>109855</xdr:rowOff>
    </xdr:to>
    <xdr:cxnSp macro="">
      <xdr:nvCxnSpPr>
        <xdr:cNvPr id="309" name="直線コネクタ 308"/>
        <xdr:cNvCxnSpPr/>
      </xdr:nvCxnSpPr>
      <xdr:spPr>
        <a:xfrm>
          <a:off x="14782800" y="628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75565</xdr:rowOff>
    </xdr:from>
    <xdr:to>
      <xdr:col>73</xdr:col>
      <xdr:colOff>180975</xdr:colOff>
      <xdr:row>36</xdr:row>
      <xdr:rowOff>109855</xdr:rowOff>
    </xdr:to>
    <xdr:cxnSp macro="">
      <xdr:nvCxnSpPr>
        <xdr:cNvPr id="312" name="直線コネクタ 311"/>
        <xdr:cNvCxnSpPr/>
      </xdr:nvCxnSpPr>
      <xdr:spPr>
        <a:xfrm>
          <a:off x="13893800" y="6247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75565</xdr:rowOff>
    </xdr:from>
    <xdr:to>
      <xdr:col>69</xdr:col>
      <xdr:colOff>92075</xdr:colOff>
      <xdr:row>36</xdr:row>
      <xdr:rowOff>138430</xdr:rowOff>
    </xdr:to>
    <xdr:cxnSp macro="">
      <xdr:nvCxnSpPr>
        <xdr:cNvPr id="315" name="直線コネクタ 314"/>
        <xdr:cNvCxnSpPr/>
      </xdr:nvCxnSpPr>
      <xdr:spPr>
        <a:xfrm flipV="1">
          <a:off x="13004800" y="62477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127635</xdr:rowOff>
    </xdr:from>
    <xdr:to>
      <xdr:col>65</xdr:col>
      <xdr:colOff>53975</xdr:colOff>
      <xdr:row>37</xdr:row>
      <xdr:rowOff>57785</xdr:rowOff>
    </xdr:to>
    <xdr:sp macro="" textlink="">
      <xdr:nvSpPr>
        <xdr:cNvPr id="318" name="フローチャート: 判断 317"/>
        <xdr:cNvSpPr/>
      </xdr:nvSpPr>
      <xdr:spPr>
        <a:xfrm>
          <a:off x="12954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42562</xdr:rowOff>
    </xdr:from>
    <xdr:ext cx="762000" cy="259045"/>
    <xdr:sp macro="" textlink="">
      <xdr:nvSpPr>
        <xdr:cNvPr id="319" name="テキスト ボックス 318"/>
        <xdr:cNvSpPr txBox="1"/>
      </xdr:nvSpPr>
      <xdr:spPr>
        <a:xfrm>
          <a:off x="12623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5" name="楕円 324"/>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6"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59055</xdr:rowOff>
    </xdr:from>
    <xdr:to>
      <xdr:col>78</xdr:col>
      <xdr:colOff>120650</xdr:colOff>
      <xdr:row>36</xdr:row>
      <xdr:rowOff>160655</xdr:rowOff>
    </xdr:to>
    <xdr:sp macro="" textlink="">
      <xdr:nvSpPr>
        <xdr:cNvPr id="327" name="楕円 326"/>
        <xdr:cNvSpPr/>
      </xdr:nvSpPr>
      <xdr:spPr>
        <a:xfrm>
          <a:off x="15621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170832</xdr:rowOff>
    </xdr:from>
    <xdr:ext cx="736600" cy="259045"/>
    <xdr:sp macro="" textlink="">
      <xdr:nvSpPr>
        <xdr:cNvPr id="328" name="テキスト ボックス 327"/>
        <xdr:cNvSpPr txBox="1"/>
      </xdr:nvSpPr>
      <xdr:spPr>
        <a:xfrm>
          <a:off x="15290800" y="600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59055</xdr:rowOff>
    </xdr:from>
    <xdr:to>
      <xdr:col>74</xdr:col>
      <xdr:colOff>31750</xdr:colOff>
      <xdr:row>36</xdr:row>
      <xdr:rowOff>160655</xdr:rowOff>
    </xdr:to>
    <xdr:sp macro="" textlink="">
      <xdr:nvSpPr>
        <xdr:cNvPr id="329" name="楕円 328"/>
        <xdr:cNvSpPr/>
      </xdr:nvSpPr>
      <xdr:spPr>
        <a:xfrm>
          <a:off x="14732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170832</xdr:rowOff>
    </xdr:from>
    <xdr:ext cx="762000" cy="259045"/>
    <xdr:sp macro="" textlink="">
      <xdr:nvSpPr>
        <xdr:cNvPr id="330" name="テキスト ボックス 329"/>
        <xdr:cNvSpPr txBox="1"/>
      </xdr:nvSpPr>
      <xdr:spPr>
        <a:xfrm>
          <a:off x="14401800" y="600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24765</xdr:rowOff>
    </xdr:from>
    <xdr:to>
      <xdr:col>69</xdr:col>
      <xdr:colOff>142875</xdr:colOff>
      <xdr:row>36</xdr:row>
      <xdr:rowOff>126365</xdr:rowOff>
    </xdr:to>
    <xdr:sp macro="" textlink="">
      <xdr:nvSpPr>
        <xdr:cNvPr id="331" name="楕円 330"/>
        <xdr:cNvSpPr/>
      </xdr:nvSpPr>
      <xdr:spPr>
        <a:xfrm>
          <a:off x="13843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136542</xdr:rowOff>
    </xdr:from>
    <xdr:ext cx="762000" cy="259045"/>
    <xdr:sp macro="" textlink="">
      <xdr:nvSpPr>
        <xdr:cNvPr id="332" name="テキスト ボックス 331"/>
        <xdr:cNvSpPr txBox="1"/>
      </xdr:nvSpPr>
      <xdr:spPr>
        <a:xfrm>
          <a:off x="13512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87630</xdr:rowOff>
    </xdr:from>
    <xdr:to>
      <xdr:col>65</xdr:col>
      <xdr:colOff>53975</xdr:colOff>
      <xdr:row>37</xdr:row>
      <xdr:rowOff>17780</xdr:rowOff>
    </xdr:to>
    <xdr:sp macro="" textlink="">
      <xdr:nvSpPr>
        <xdr:cNvPr id="333" name="楕円 332"/>
        <xdr:cNvSpPr/>
      </xdr:nvSpPr>
      <xdr:spPr>
        <a:xfrm>
          <a:off x="12954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27957</xdr:rowOff>
    </xdr:from>
    <xdr:ext cx="762000" cy="259045"/>
    <xdr:sp macro="" textlink="">
      <xdr:nvSpPr>
        <xdr:cNvPr id="334" name="テキスト ボックス 333"/>
        <xdr:cNvSpPr txBox="1"/>
      </xdr:nvSpPr>
      <xdr:spPr>
        <a:xfrm>
          <a:off x="12623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公債費については，庁舎建設事業の償還開始などにより，前年度と比べて</a:t>
          </a:r>
          <a:r>
            <a:rPr kumimoji="1" lang="en-US" altLang="ja-JP" sz="1100">
              <a:solidFill>
                <a:schemeClr val="dk1"/>
              </a:solidFill>
              <a:effectLst/>
              <a:latin typeface="+mn-lt"/>
              <a:ea typeface="+mn-ea"/>
              <a:cs typeface="+mn-cs"/>
            </a:rPr>
            <a:t>106,055</a:t>
          </a:r>
          <a:r>
            <a:rPr kumimoji="1" lang="ja-JP" altLang="ja-JP" sz="1100">
              <a:solidFill>
                <a:schemeClr val="dk1"/>
              </a:solidFill>
              <a:effectLst/>
              <a:latin typeface="+mn-lt"/>
              <a:ea typeface="+mn-ea"/>
              <a:cs typeface="+mn-cs"/>
            </a:rPr>
            <a:t>千円増え，経常収支比率も</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高くなっており，類似団体平均を上回っている。引き続き，大規模な事業が続くため，公債費は増加する見込みであるが，起債枠を考慮した実施計画に沿って事業を進め，健全な財政運営に努める。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81280</xdr:rowOff>
    </xdr:to>
    <xdr:cxnSp macro="">
      <xdr:nvCxnSpPr>
        <xdr:cNvPr id="367" name="直線コネクタ 366"/>
        <xdr:cNvCxnSpPr/>
      </xdr:nvCxnSpPr>
      <xdr:spPr>
        <a:xfrm>
          <a:off x="3987800" y="13416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43180</xdr:rowOff>
    </xdr:to>
    <xdr:cxnSp macro="">
      <xdr:nvCxnSpPr>
        <xdr:cNvPr id="370" name="直線コネクタ 369"/>
        <xdr:cNvCxnSpPr/>
      </xdr:nvCxnSpPr>
      <xdr:spPr>
        <a:xfrm>
          <a:off x="3098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2" name="テキスト ボックス 371"/>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12700</xdr:rowOff>
    </xdr:to>
    <xdr:cxnSp macro="">
      <xdr:nvCxnSpPr>
        <xdr:cNvPr id="373" name="直線コネクタ 372"/>
        <xdr:cNvCxnSpPr/>
      </xdr:nvCxnSpPr>
      <xdr:spPr>
        <a:xfrm>
          <a:off x="2209800" y="1335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5" name="テキスト ボックス 374"/>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5080</xdr:rowOff>
    </xdr:to>
    <xdr:cxnSp macro="">
      <xdr:nvCxnSpPr>
        <xdr:cNvPr id="376" name="直線コネクタ 375"/>
        <xdr:cNvCxnSpPr/>
      </xdr:nvCxnSpPr>
      <xdr:spPr>
        <a:xfrm flipV="1">
          <a:off x="1320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78" name="テキスト ボックス 377"/>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9" name="フローチャート: 判断 378"/>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0" name="テキスト ボックス 379"/>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6" name="楕円 385"/>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7"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88" name="楕円 387"/>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89" name="テキスト ボックス 388"/>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0" name="楕円 389"/>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1" name="テキスト ボックス 39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2" name="楕円 391"/>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3" name="テキスト ボックス 392"/>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4" name="楕円 393"/>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95" name="テキスト ボックス 394"/>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公債費以外の経常収支比率は，類似団体平均，全国平均及び県平均を下回っているが，前年度より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減少している。この主な要因は，人件費及び扶助費に充当した一般財源が減少したことによるものである。</a:t>
          </a:r>
          <a:r>
            <a:rPr kumimoji="1" lang="en-US"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今後とも，制度の適切な運用や各種経費の縮減に取り組み，健全な財政運営に努める。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75</xdr:row>
      <xdr:rowOff>165863</xdr:rowOff>
    </xdr:to>
    <xdr:cxnSp macro="">
      <xdr:nvCxnSpPr>
        <xdr:cNvPr id="426" name="直線コネクタ 425"/>
        <xdr:cNvCxnSpPr/>
      </xdr:nvCxnSpPr>
      <xdr:spPr>
        <a:xfrm flipV="1">
          <a:off x="15671800" y="129971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75</xdr:row>
      <xdr:rowOff>165863</xdr:rowOff>
    </xdr:to>
    <xdr:cxnSp macro="">
      <xdr:nvCxnSpPr>
        <xdr:cNvPr id="429" name="直線コネクタ 428"/>
        <xdr:cNvCxnSpPr/>
      </xdr:nvCxnSpPr>
      <xdr:spPr>
        <a:xfrm>
          <a:off x="14782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75</xdr:row>
      <xdr:rowOff>133858</xdr:rowOff>
    </xdr:to>
    <xdr:cxnSp macro="">
      <xdr:nvCxnSpPr>
        <xdr:cNvPr id="432" name="直線コネクタ 431"/>
        <xdr:cNvCxnSpPr/>
      </xdr:nvCxnSpPr>
      <xdr:spPr>
        <a:xfrm>
          <a:off x="13893800" y="12956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3556</xdr:rowOff>
    </xdr:to>
    <xdr:cxnSp macro="">
      <xdr:nvCxnSpPr>
        <xdr:cNvPr id="435" name="直線コネクタ 434"/>
        <xdr:cNvCxnSpPr/>
      </xdr:nvCxnSpPr>
      <xdr:spPr>
        <a:xfrm flipV="1">
          <a:off x="13004800" y="129560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38" name="フローチャート: 判断 437"/>
        <xdr:cNvSpPr/>
      </xdr:nvSpPr>
      <xdr:spPr>
        <a:xfrm>
          <a:off x="12954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39" name="テキスト ボックス 438"/>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5" name="楕円 444"/>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6"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7" name="楕円 446"/>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48" name="テキスト ボックス 447"/>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49" name="楕円 448"/>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0" name="テキスト ボックス 449"/>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51" name="楕円 450"/>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52" name="テキスト ボックス 451"/>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3" name="楕円 452"/>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4" name="テキスト ボックス 453"/>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130386</xdr:rowOff>
    </xdr:from>
    <xdr:to>
      <xdr:col>29</xdr:col>
      <xdr:colOff>127000</xdr:colOff>
      <xdr:row>16</xdr:row>
      <xdr:rowOff>131301</xdr:rowOff>
    </xdr:to>
    <xdr:cxnSp macro="">
      <xdr:nvCxnSpPr>
        <xdr:cNvPr id="47" name="直線コネクタ 46"/>
        <xdr:cNvCxnSpPr/>
      </xdr:nvCxnSpPr>
      <xdr:spPr bwMode="auto">
        <a:xfrm>
          <a:off x="5003800" y="2921211"/>
          <a:ext cx="6477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148910</xdr:rowOff>
    </xdr:from>
    <xdr:ext cx="762000" cy="259045"/>
    <xdr:sp macro="" textlink="">
      <xdr:nvSpPr>
        <xdr:cNvPr id="48" name="人口1人当たり決算額の推移平均値テキスト130"/>
        <xdr:cNvSpPr txBox="1"/>
      </xdr:nvSpPr>
      <xdr:spPr>
        <a:xfrm>
          <a:off x="5740400" y="2939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130386</xdr:rowOff>
    </xdr:from>
    <xdr:to>
      <xdr:col>26</xdr:col>
      <xdr:colOff>50800</xdr:colOff>
      <xdr:row>17</xdr:row>
      <xdr:rowOff>11958</xdr:rowOff>
    </xdr:to>
    <xdr:cxnSp macro="">
      <xdr:nvCxnSpPr>
        <xdr:cNvPr id="50" name="直線コネクタ 49"/>
        <xdr:cNvCxnSpPr/>
      </xdr:nvCxnSpPr>
      <xdr:spPr bwMode="auto">
        <a:xfrm flipV="1">
          <a:off x="4305300" y="2921211"/>
          <a:ext cx="698500" cy="5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96245</xdr:rowOff>
    </xdr:from>
    <xdr:ext cx="736600" cy="259045"/>
    <xdr:sp macro="" textlink="">
      <xdr:nvSpPr>
        <xdr:cNvPr id="52" name="テキスト ボックス 51"/>
        <xdr:cNvSpPr txBox="1"/>
      </xdr:nvSpPr>
      <xdr:spPr>
        <a:xfrm>
          <a:off x="4622800" y="305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148309</xdr:rowOff>
    </xdr:from>
    <xdr:to>
      <xdr:col>22</xdr:col>
      <xdr:colOff>114300</xdr:colOff>
      <xdr:row>17</xdr:row>
      <xdr:rowOff>11958</xdr:rowOff>
    </xdr:to>
    <xdr:cxnSp macro="">
      <xdr:nvCxnSpPr>
        <xdr:cNvPr id="53" name="直線コネクタ 52"/>
        <xdr:cNvCxnSpPr/>
      </xdr:nvCxnSpPr>
      <xdr:spPr bwMode="auto">
        <a:xfrm>
          <a:off x="3606800" y="2939134"/>
          <a:ext cx="698500" cy="3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108438</xdr:rowOff>
    </xdr:from>
    <xdr:ext cx="762000" cy="259045"/>
    <xdr:sp macro="" textlink="">
      <xdr:nvSpPr>
        <xdr:cNvPr id="55" name="テキスト ボックス 54"/>
        <xdr:cNvSpPr txBox="1"/>
      </xdr:nvSpPr>
      <xdr:spPr>
        <a:xfrm>
          <a:off x="3924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143837</xdr:rowOff>
    </xdr:from>
    <xdr:to>
      <xdr:col>18</xdr:col>
      <xdr:colOff>177800</xdr:colOff>
      <xdr:row>16</xdr:row>
      <xdr:rowOff>148309</xdr:rowOff>
    </xdr:to>
    <xdr:cxnSp macro="">
      <xdr:nvCxnSpPr>
        <xdr:cNvPr id="56" name="直線コネクタ 55"/>
        <xdr:cNvCxnSpPr/>
      </xdr:nvCxnSpPr>
      <xdr:spPr bwMode="auto">
        <a:xfrm>
          <a:off x="2908300" y="2934662"/>
          <a:ext cx="698500" cy="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2598</xdr:rowOff>
    </xdr:from>
    <xdr:to>
      <xdr:col>15</xdr:col>
      <xdr:colOff>101600</xdr:colOff>
      <xdr:row>17</xdr:row>
      <xdr:rowOff>104198</xdr:rowOff>
    </xdr:to>
    <xdr:sp macro="" textlink="">
      <xdr:nvSpPr>
        <xdr:cNvPr id="59" name="フローチャート: 判断 58"/>
        <xdr:cNvSpPr/>
      </xdr:nvSpPr>
      <xdr:spPr bwMode="auto">
        <a:xfrm>
          <a:off x="2857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88975</xdr:rowOff>
    </xdr:from>
    <xdr:ext cx="762000" cy="259045"/>
    <xdr:sp macro="" textlink="">
      <xdr:nvSpPr>
        <xdr:cNvPr id="60" name="テキスト ボックス 59"/>
        <xdr:cNvSpPr txBox="1"/>
      </xdr:nvSpPr>
      <xdr:spPr>
        <a:xfrm>
          <a:off x="2527300" y="305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80501</xdr:rowOff>
    </xdr:from>
    <xdr:to>
      <xdr:col>29</xdr:col>
      <xdr:colOff>177800</xdr:colOff>
      <xdr:row>17</xdr:row>
      <xdr:rowOff>10651</xdr:rowOff>
    </xdr:to>
    <xdr:sp macro="" textlink="">
      <xdr:nvSpPr>
        <xdr:cNvPr id="66" name="楕円 65"/>
        <xdr:cNvSpPr/>
      </xdr:nvSpPr>
      <xdr:spPr bwMode="auto">
        <a:xfrm>
          <a:off x="5600700" y="2871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97028</xdr:rowOff>
    </xdr:from>
    <xdr:ext cx="762000" cy="259045"/>
    <xdr:sp macro="" textlink="">
      <xdr:nvSpPr>
        <xdr:cNvPr id="67" name="人口1人当たり決算額の推移該当値テキスト130"/>
        <xdr:cNvSpPr txBox="1"/>
      </xdr:nvSpPr>
      <xdr:spPr>
        <a:xfrm>
          <a:off x="5740400" y="271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79586</xdr:rowOff>
    </xdr:from>
    <xdr:to>
      <xdr:col>26</xdr:col>
      <xdr:colOff>101600</xdr:colOff>
      <xdr:row>17</xdr:row>
      <xdr:rowOff>9736</xdr:rowOff>
    </xdr:to>
    <xdr:sp macro="" textlink="">
      <xdr:nvSpPr>
        <xdr:cNvPr id="68" name="楕円 67"/>
        <xdr:cNvSpPr/>
      </xdr:nvSpPr>
      <xdr:spPr bwMode="auto">
        <a:xfrm>
          <a:off x="4953000" y="287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19913</xdr:rowOff>
    </xdr:from>
    <xdr:ext cx="736600" cy="259045"/>
    <xdr:sp macro="" textlink="">
      <xdr:nvSpPr>
        <xdr:cNvPr id="69" name="テキスト ボックス 68"/>
        <xdr:cNvSpPr txBox="1"/>
      </xdr:nvSpPr>
      <xdr:spPr>
        <a:xfrm>
          <a:off x="4622800" y="2639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132608</xdr:rowOff>
    </xdr:from>
    <xdr:to>
      <xdr:col>22</xdr:col>
      <xdr:colOff>165100</xdr:colOff>
      <xdr:row>17</xdr:row>
      <xdr:rowOff>62758</xdr:rowOff>
    </xdr:to>
    <xdr:sp macro="" textlink="">
      <xdr:nvSpPr>
        <xdr:cNvPr id="70" name="楕円 69"/>
        <xdr:cNvSpPr/>
      </xdr:nvSpPr>
      <xdr:spPr bwMode="auto">
        <a:xfrm>
          <a:off x="4254500" y="292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72935</xdr:rowOff>
    </xdr:from>
    <xdr:ext cx="762000" cy="259045"/>
    <xdr:sp macro="" textlink="">
      <xdr:nvSpPr>
        <xdr:cNvPr id="71" name="テキスト ボックス 70"/>
        <xdr:cNvSpPr txBox="1"/>
      </xdr:nvSpPr>
      <xdr:spPr>
        <a:xfrm>
          <a:off x="3924300" y="269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97509</xdr:rowOff>
    </xdr:from>
    <xdr:to>
      <xdr:col>19</xdr:col>
      <xdr:colOff>38100</xdr:colOff>
      <xdr:row>17</xdr:row>
      <xdr:rowOff>27659</xdr:rowOff>
    </xdr:to>
    <xdr:sp macro="" textlink="">
      <xdr:nvSpPr>
        <xdr:cNvPr id="72" name="楕円 71"/>
        <xdr:cNvSpPr/>
      </xdr:nvSpPr>
      <xdr:spPr bwMode="auto">
        <a:xfrm>
          <a:off x="3556000" y="288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37836</xdr:rowOff>
    </xdr:from>
    <xdr:ext cx="762000" cy="259045"/>
    <xdr:sp macro="" textlink="">
      <xdr:nvSpPr>
        <xdr:cNvPr id="73" name="テキスト ボックス 72"/>
        <xdr:cNvSpPr txBox="1"/>
      </xdr:nvSpPr>
      <xdr:spPr>
        <a:xfrm>
          <a:off x="3225800" y="265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93037</xdr:rowOff>
    </xdr:from>
    <xdr:to>
      <xdr:col>15</xdr:col>
      <xdr:colOff>101600</xdr:colOff>
      <xdr:row>17</xdr:row>
      <xdr:rowOff>23187</xdr:rowOff>
    </xdr:to>
    <xdr:sp macro="" textlink="">
      <xdr:nvSpPr>
        <xdr:cNvPr id="74" name="楕円 73"/>
        <xdr:cNvSpPr/>
      </xdr:nvSpPr>
      <xdr:spPr bwMode="auto">
        <a:xfrm>
          <a:off x="2857500" y="288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33364</xdr:rowOff>
    </xdr:from>
    <xdr:ext cx="762000" cy="259045"/>
    <xdr:sp macro="" textlink="">
      <xdr:nvSpPr>
        <xdr:cNvPr id="75" name="テキスト ボックス 74"/>
        <xdr:cNvSpPr txBox="1"/>
      </xdr:nvSpPr>
      <xdr:spPr>
        <a:xfrm>
          <a:off x="2527300" y="265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43047</xdr:rowOff>
    </xdr:from>
    <xdr:to>
      <xdr:col>29</xdr:col>
      <xdr:colOff>127000</xdr:colOff>
      <xdr:row>36</xdr:row>
      <xdr:rowOff>43790</xdr:rowOff>
    </xdr:to>
    <xdr:cxnSp macro="">
      <xdr:nvCxnSpPr>
        <xdr:cNvPr id="109" name="直線コネクタ 108"/>
        <xdr:cNvCxnSpPr/>
      </xdr:nvCxnSpPr>
      <xdr:spPr bwMode="auto">
        <a:xfrm>
          <a:off x="5003800" y="6996297"/>
          <a:ext cx="6477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110056</xdr:rowOff>
    </xdr:from>
    <xdr:ext cx="762000" cy="259045"/>
    <xdr:sp macro="" textlink="">
      <xdr:nvSpPr>
        <xdr:cNvPr id="110" name="人口1人当たり決算額の推移平均値テキスト445"/>
        <xdr:cNvSpPr txBox="1"/>
      </xdr:nvSpPr>
      <xdr:spPr>
        <a:xfrm>
          <a:off x="5740400" y="706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43047</xdr:rowOff>
    </xdr:from>
    <xdr:to>
      <xdr:col>26</xdr:col>
      <xdr:colOff>50800</xdr:colOff>
      <xdr:row>36</xdr:row>
      <xdr:rowOff>56172</xdr:rowOff>
    </xdr:to>
    <xdr:cxnSp macro="">
      <xdr:nvCxnSpPr>
        <xdr:cNvPr id="112" name="直線コネクタ 111"/>
        <xdr:cNvCxnSpPr/>
      </xdr:nvCxnSpPr>
      <xdr:spPr bwMode="auto">
        <a:xfrm flipV="1">
          <a:off x="4305300" y="6996297"/>
          <a:ext cx="698500" cy="1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40085</xdr:rowOff>
    </xdr:from>
    <xdr:ext cx="736600" cy="259045"/>
    <xdr:sp macro="" textlink="">
      <xdr:nvSpPr>
        <xdr:cNvPr id="114" name="テキスト ボックス 113"/>
        <xdr:cNvSpPr txBox="1"/>
      </xdr:nvSpPr>
      <xdr:spPr>
        <a:xfrm>
          <a:off x="4622800" y="716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56172</xdr:rowOff>
    </xdr:from>
    <xdr:to>
      <xdr:col>22</xdr:col>
      <xdr:colOff>114300</xdr:colOff>
      <xdr:row>36</xdr:row>
      <xdr:rowOff>69012</xdr:rowOff>
    </xdr:to>
    <xdr:cxnSp macro="">
      <xdr:nvCxnSpPr>
        <xdr:cNvPr id="115" name="直線コネクタ 114"/>
        <xdr:cNvCxnSpPr/>
      </xdr:nvCxnSpPr>
      <xdr:spPr bwMode="auto">
        <a:xfrm flipV="1">
          <a:off x="3606800" y="7009422"/>
          <a:ext cx="698500" cy="1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34865</xdr:rowOff>
    </xdr:from>
    <xdr:ext cx="762000" cy="259045"/>
    <xdr:sp macro="" textlink="">
      <xdr:nvSpPr>
        <xdr:cNvPr id="117" name="テキスト ボックス 116"/>
        <xdr:cNvSpPr txBox="1"/>
      </xdr:nvSpPr>
      <xdr:spPr>
        <a:xfrm>
          <a:off x="3924300" y="71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69012</xdr:rowOff>
    </xdr:from>
    <xdr:to>
      <xdr:col>18</xdr:col>
      <xdr:colOff>177800</xdr:colOff>
      <xdr:row>36</xdr:row>
      <xdr:rowOff>75108</xdr:rowOff>
    </xdr:to>
    <xdr:cxnSp macro="">
      <xdr:nvCxnSpPr>
        <xdr:cNvPr id="118" name="直線コネクタ 117"/>
        <xdr:cNvCxnSpPr/>
      </xdr:nvCxnSpPr>
      <xdr:spPr bwMode="auto">
        <a:xfrm flipV="1">
          <a:off x="2908300" y="7022262"/>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46906</xdr:rowOff>
    </xdr:from>
    <xdr:ext cx="762000" cy="259045"/>
    <xdr:sp macro="" textlink="">
      <xdr:nvSpPr>
        <xdr:cNvPr id="120" name="テキスト ボックス 119"/>
        <xdr:cNvSpPr txBox="1"/>
      </xdr:nvSpPr>
      <xdr:spPr>
        <a:xfrm>
          <a:off x="3225800" y="71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294722</xdr:rowOff>
    </xdr:from>
    <xdr:to>
      <xdr:col>15</xdr:col>
      <xdr:colOff>101600</xdr:colOff>
      <xdr:row>36</xdr:row>
      <xdr:rowOff>53422</xdr:rowOff>
    </xdr:to>
    <xdr:sp macro="" textlink="">
      <xdr:nvSpPr>
        <xdr:cNvPr id="121" name="フローチャート: 判断 120"/>
        <xdr:cNvSpPr/>
      </xdr:nvSpPr>
      <xdr:spPr bwMode="auto">
        <a:xfrm>
          <a:off x="28575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63599</xdr:rowOff>
    </xdr:from>
    <xdr:ext cx="762000" cy="259045"/>
    <xdr:sp macro="" textlink="">
      <xdr:nvSpPr>
        <xdr:cNvPr id="122" name="テキスト ボックス 121"/>
        <xdr:cNvSpPr txBox="1"/>
      </xdr:nvSpPr>
      <xdr:spPr>
        <a:xfrm>
          <a:off x="2527300" y="667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335890</xdr:rowOff>
    </xdr:from>
    <xdr:to>
      <xdr:col>29</xdr:col>
      <xdr:colOff>177800</xdr:colOff>
      <xdr:row>36</xdr:row>
      <xdr:rowOff>94590</xdr:rowOff>
    </xdr:to>
    <xdr:sp macro="" textlink="">
      <xdr:nvSpPr>
        <xdr:cNvPr id="128" name="楕円 127"/>
        <xdr:cNvSpPr/>
      </xdr:nvSpPr>
      <xdr:spPr bwMode="auto">
        <a:xfrm>
          <a:off x="5600700" y="69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180967</xdr:rowOff>
    </xdr:from>
    <xdr:ext cx="762000" cy="259045"/>
    <xdr:sp macro="" textlink="">
      <xdr:nvSpPr>
        <xdr:cNvPr id="129" name="人口1人当たり決算額の推移該当値テキスト445"/>
        <xdr:cNvSpPr txBox="1"/>
      </xdr:nvSpPr>
      <xdr:spPr>
        <a:xfrm>
          <a:off x="5740400" y="67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335147</xdr:rowOff>
    </xdr:from>
    <xdr:to>
      <xdr:col>26</xdr:col>
      <xdr:colOff>101600</xdr:colOff>
      <xdr:row>36</xdr:row>
      <xdr:rowOff>93847</xdr:rowOff>
    </xdr:to>
    <xdr:sp macro="" textlink="">
      <xdr:nvSpPr>
        <xdr:cNvPr id="130" name="楕円 129"/>
        <xdr:cNvSpPr/>
      </xdr:nvSpPr>
      <xdr:spPr bwMode="auto">
        <a:xfrm>
          <a:off x="4953000" y="694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104024</xdr:rowOff>
    </xdr:from>
    <xdr:ext cx="736600" cy="259045"/>
    <xdr:sp macro="" textlink="">
      <xdr:nvSpPr>
        <xdr:cNvPr id="131" name="テキスト ボックス 130"/>
        <xdr:cNvSpPr txBox="1"/>
      </xdr:nvSpPr>
      <xdr:spPr>
        <a:xfrm>
          <a:off x="4622800" y="6714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5372</xdr:rowOff>
    </xdr:from>
    <xdr:to>
      <xdr:col>22</xdr:col>
      <xdr:colOff>165100</xdr:colOff>
      <xdr:row>36</xdr:row>
      <xdr:rowOff>106972</xdr:rowOff>
    </xdr:to>
    <xdr:sp macro="" textlink="">
      <xdr:nvSpPr>
        <xdr:cNvPr id="132" name="楕円 131"/>
        <xdr:cNvSpPr/>
      </xdr:nvSpPr>
      <xdr:spPr bwMode="auto">
        <a:xfrm>
          <a:off x="4254500" y="695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117149</xdr:rowOff>
    </xdr:from>
    <xdr:ext cx="762000" cy="259045"/>
    <xdr:sp macro="" textlink="">
      <xdr:nvSpPr>
        <xdr:cNvPr id="133" name="テキスト ボックス 132"/>
        <xdr:cNvSpPr txBox="1"/>
      </xdr:nvSpPr>
      <xdr:spPr>
        <a:xfrm>
          <a:off x="3924300" y="672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18212</xdr:rowOff>
    </xdr:from>
    <xdr:to>
      <xdr:col>19</xdr:col>
      <xdr:colOff>38100</xdr:colOff>
      <xdr:row>36</xdr:row>
      <xdr:rowOff>119812</xdr:rowOff>
    </xdr:to>
    <xdr:sp macro="" textlink="">
      <xdr:nvSpPr>
        <xdr:cNvPr id="134" name="楕円 133"/>
        <xdr:cNvSpPr/>
      </xdr:nvSpPr>
      <xdr:spPr bwMode="auto">
        <a:xfrm>
          <a:off x="3556000" y="697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129989</xdr:rowOff>
    </xdr:from>
    <xdr:ext cx="762000" cy="259045"/>
    <xdr:sp macro="" textlink="">
      <xdr:nvSpPr>
        <xdr:cNvPr id="135" name="テキスト ボックス 134"/>
        <xdr:cNvSpPr txBox="1"/>
      </xdr:nvSpPr>
      <xdr:spPr>
        <a:xfrm>
          <a:off x="3225800" y="67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24308</xdr:rowOff>
    </xdr:from>
    <xdr:to>
      <xdr:col>15</xdr:col>
      <xdr:colOff>101600</xdr:colOff>
      <xdr:row>36</xdr:row>
      <xdr:rowOff>125908</xdr:rowOff>
    </xdr:to>
    <xdr:sp macro="" textlink="">
      <xdr:nvSpPr>
        <xdr:cNvPr id="136" name="楕円 135"/>
        <xdr:cNvSpPr/>
      </xdr:nvSpPr>
      <xdr:spPr bwMode="auto">
        <a:xfrm>
          <a:off x="2857500" y="697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110685</xdr:rowOff>
    </xdr:from>
    <xdr:ext cx="762000" cy="259045"/>
    <xdr:sp macro="" textlink="">
      <xdr:nvSpPr>
        <xdr:cNvPr id="137" name="テキスト ボックス 136"/>
        <xdr:cNvSpPr txBox="1"/>
      </xdr:nvSpPr>
      <xdr:spPr>
        <a:xfrm>
          <a:off x="2527300" y="706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43,315
43,182
308.28
37,474,396
36,302,010
1,032,126
16,898,032
42,466,265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17550</xdr:rowOff>
    </xdr:from>
    <xdr:to>
      <xdr:col>24</xdr:col>
      <xdr:colOff>63500</xdr:colOff>
      <xdr:row>36</xdr:row>
      <xdr:rowOff>27334</xdr:rowOff>
    </xdr:to>
    <xdr:cxnSp macro="">
      <xdr:nvCxnSpPr>
        <xdr:cNvPr id="58" name="直線コネクタ 57"/>
        <xdr:cNvCxnSpPr/>
      </xdr:nvCxnSpPr>
      <xdr:spPr>
        <a:xfrm>
          <a:off x="3797300" y="6189750"/>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17550</xdr:rowOff>
    </xdr:from>
    <xdr:to>
      <xdr:col>19</xdr:col>
      <xdr:colOff>177800</xdr:colOff>
      <xdr:row>36</xdr:row>
      <xdr:rowOff>27846</xdr:rowOff>
    </xdr:to>
    <xdr:cxnSp macro="">
      <xdr:nvCxnSpPr>
        <xdr:cNvPr id="61" name="直線コネクタ 60"/>
        <xdr:cNvCxnSpPr/>
      </xdr:nvCxnSpPr>
      <xdr:spPr>
        <a:xfrm flipV="1">
          <a:off x="2908300" y="6189750"/>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15442</xdr:rowOff>
    </xdr:from>
    <xdr:to>
      <xdr:col>15</xdr:col>
      <xdr:colOff>50800</xdr:colOff>
      <xdr:row>36</xdr:row>
      <xdr:rowOff>27846</xdr:rowOff>
    </xdr:to>
    <xdr:cxnSp macro="">
      <xdr:nvCxnSpPr>
        <xdr:cNvPr id="64" name="直線コネクタ 63"/>
        <xdr:cNvCxnSpPr/>
      </xdr:nvCxnSpPr>
      <xdr:spPr>
        <a:xfrm>
          <a:off x="2019300" y="6187642"/>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168001</xdr:rowOff>
    </xdr:from>
    <xdr:to>
      <xdr:col>10</xdr:col>
      <xdr:colOff>114300</xdr:colOff>
      <xdr:row>36</xdr:row>
      <xdr:rowOff>15442</xdr:rowOff>
    </xdr:to>
    <xdr:cxnSp macro="">
      <xdr:nvCxnSpPr>
        <xdr:cNvPr id="67" name="直線コネクタ 66"/>
        <xdr:cNvCxnSpPr/>
      </xdr:nvCxnSpPr>
      <xdr:spPr>
        <a:xfrm>
          <a:off x="1130300" y="6168751"/>
          <a:ext cx="889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167129</xdr:rowOff>
    </xdr:from>
    <xdr:ext cx="534377" cy="259045"/>
    <xdr:sp macro="" textlink="">
      <xdr:nvSpPr>
        <xdr:cNvPr id="69" name="テキスト ボックス 68"/>
        <xdr:cNvSpPr txBox="1"/>
      </xdr:nvSpPr>
      <xdr:spPr>
        <a:xfrm>
          <a:off x="1752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168092</xdr:rowOff>
    </xdr:from>
    <xdr:to>
      <xdr:col>6</xdr:col>
      <xdr:colOff>38100</xdr:colOff>
      <xdr:row>36</xdr:row>
      <xdr:rowOff>98242</xdr:rowOff>
    </xdr:to>
    <xdr:sp macro="" textlink="">
      <xdr:nvSpPr>
        <xdr:cNvPr id="70" name="フローチャート: 判断 69"/>
        <xdr:cNvSpPr/>
      </xdr:nvSpPr>
      <xdr:spPr>
        <a:xfrm>
          <a:off x="1079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89369</xdr:rowOff>
    </xdr:from>
    <xdr:ext cx="534377" cy="259045"/>
    <xdr:sp macro="" textlink="">
      <xdr:nvSpPr>
        <xdr:cNvPr id="71" name="テキスト ボックス 70"/>
        <xdr:cNvSpPr txBox="1"/>
      </xdr:nvSpPr>
      <xdr:spPr>
        <a:xfrm>
          <a:off x="863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147984</xdr:rowOff>
    </xdr:from>
    <xdr:to>
      <xdr:col>24</xdr:col>
      <xdr:colOff>114300</xdr:colOff>
      <xdr:row>36</xdr:row>
      <xdr:rowOff>78134</xdr:rowOff>
    </xdr:to>
    <xdr:sp macro="" textlink="">
      <xdr:nvSpPr>
        <xdr:cNvPr id="77" name="楕円 76"/>
        <xdr:cNvSpPr/>
      </xdr:nvSpPr>
      <xdr:spPr>
        <a:xfrm>
          <a:off x="4584700" y="61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170861</xdr:rowOff>
    </xdr:from>
    <xdr:ext cx="534377" cy="259045"/>
    <xdr:sp macro="" textlink="">
      <xdr:nvSpPr>
        <xdr:cNvPr id="78" name="人件費該当値テキスト"/>
        <xdr:cNvSpPr txBox="1"/>
      </xdr:nvSpPr>
      <xdr:spPr>
        <a:xfrm>
          <a:off x="4686300" y="60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138200</xdr:rowOff>
    </xdr:from>
    <xdr:to>
      <xdr:col>20</xdr:col>
      <xdr:colOff>38100</xdr:colOff>
      <xdr:row>36</xdr:row>
      <xdr:rowOff>68350</xdr:rowOff>
    </xdr:to>
    <xdr:sp macro="" textlink="">
      <xdr:nvSpPr>
        <xdr:cNvPr id="79" name="楕円 78"/>
        <xdr:cNvSpPr/>
      </xdr:nvSpPr>
      <xdr:spPr>
        <a:xfrm>
          <a:off x="3746500" y="6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84877</xdr:rowOff>
    </xdr:from>
    <xdr:ext cx="599010" cy="259045"/>
    <xdr:sp macro="" textlink="">
      <xdr:nvSpPr>
        <xdr:cNvPr id="80" name="テキスト ボックス 79"/>
        <xdr:cNvSpPr txBox="1"/>
      </xdr:nvSpPr>
      <xdr:spPr>
        <a:xfrm>
          <a:off x="3497795" y="591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148496</xdr:rowOff>
    </xdr:from>
    <xdr:to>
      <xdr:col>15</xdr:col>
      <xdr:colOff>101600</xdr:colOff>
      <xdr:row>36</xdr:row>
      <xdr:rowOff>78646</xdr:rowOff>
    </xdr:to>
    <xdr:sp macro="" textlink="">
      <xdr:nvSpPr>
        <xdr:cNvPr id="81" name="楕円 80"/>
        <xdr:cNvSpPr/>
      </xdr:nvSpPr>
      <xdr:spPr>
        <a:xfrm>
          <a:off x="2857500" y="61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95173</xdr:rowOff>
    </xdr:from>
    <xdr:ext cx="534377" cy="259045"/>
    <xdr:sp macro="" textlink="">
      <xdr:nvSpPr>
        <xdr:cNvPr id="82" name="テキスト ボックス 81"/>
        <xdr:cNvSpPr txBox="1"/>
      </xdr:nvSpPr>
      <xdr:spPr>
        <a:xfrm>
          <a:off x="2641111" y="59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136092</xdr:rowOff>
    </xdr:from>
    <xdr:to>
      <xdr:col>10</xdr:col>
      <xdr:colOff>165100</xdr:colOff>
      <xdr:row>36</xdr:row>
      <xdr:rowOff>66242</xdr:rowOff>
    </xdr:to>
    <xdr:sp macro="" textlink="">
      <xdr:nvSpPr>
        <xdr:cNvPr id="83" name="楕円 82"/>
        <xdr:cNvSpPr/>
      </xdr:nvSpPr>
      <xdr:spPr>
        <a:xfrm>
          <a:off x="1968500" y="61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82769</xdr:rowOff>
    </xdr:from>
    <xdr:ext cx="599010" cy="259045"/>
    <xdr:sp macro="" textlink="">
      <xdr:nvSpPr>
        <xdr:cNvPr id="84" name="テキスト ボックス 83"/>
        <xdr:cNvSpPr txBox="1"/>
      </xdr:nvSpPr>
      <xdr:spPr>
        <a:xfrm>
          <a:off x="1719795" y="59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117201</xdr:rowOff>
    </xdr:from>
    <xdr:to>
      <xdr:col>6</xdr:col>
      <xdr:colOff>38100</xdr:colOff>
      <xdr:row>36</xdr:row>
      <xdr:rowOff>47351</xdr:rowOff>
    </xdr:to>
    <xdr:sp macro="" textlink="">
      <xdr:nvSpPr>
        <xdr:cNvPr id="85" name="楕円 84"/>
        <xdr:cNvSpPr/>
      </xdr:nvSpPr>
      <xdr:spPr>
        <a:xfrm>
          <a:off x="1079500" y="61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63878</xdr:rowOff>
    </xdr:from>
    <xdr:ext cx="599010" cy="259045"/>
    <xdr:sp macro="" textlink="">
      <xdr:nvSpPr>
        <xdr:cNvPr id="86" name="テキスト ボックス 85"/>
        <xdr:cNvSpPr txBox="1"/>
      </xdr:nvSpPr>
      <xdr:spPr>
        <a:xfrm>
          <a:off x="830795" y="589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75801</xdr:rowOff>
    </xdr:from>
    <xdr:to>
      <xdr:col>24</xdr:col>
      <xdr:colOff>63500</xdr:colOff>
      <xdr:row>57</xdr:row>
      <xdr:rowOff>106738</xdr:rowOff>
    </xdr:to>
    <xdr:cxnSp macro="">
      <xdr:nvCxnSpPr>
        <xdr:cNvPr id="118" name="直線コネクタ 117"/>
        <xdr:cNvCxnSpPr/>
      </xdr:nvCxnSpPr>
      <xdr:spPr>
        <a:xfrm flipV="1">
          <a:off x="3797300" y="9848451"/>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106738</xdr:rowOff>
    </xdr:from>
    <xdr:to>
      <xdr:col>19</xdr:col>
      <xdr:colOff>177800</xdr:colOff>
      <xdr:row>58</xdr:row>
      <xdr:rowOff>20665</xdr:rowOff>
    </xdr:to>
    <xdr:cxnSp macro="">
      <xdr:nvCxnSpPr>
        <xdr:cNvPr id="121" name="直線コネクタ 120"/>
        <xdr:cNvCxnSpPr/>
      </xdr:nvCxnSpPr>
      <xdr:spPr>
        <a:xfrm flipV="1">
          <a:off x="2908300" y="9879388"/>
          <a:ext cx="889000" cy="8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123937</xdr:rowOff>
    </xdr:from>
    <xdr:to>
      <xdr:col>15</xdr:col>
      <xdr:colOff>50800</xdr:colOff>
      <xdr:row>58</xdr:row>
      <xdr:rowOff>20665</xdr:rowOff>
    </xdr:to>
    <xdr:cxnSp macro="">
      <xdr:nvCxnSpPr>
        <xdr:cNvPr id="124" name="直線コネクタ 123"/>
        <xdr:cNvCxnSpPr/>
      </xdr:nvCxnSpPr>
      <xdr:spPr>
        <a:xfrm>
          <a:off x="2019300" y="9896587"/>
          <a:ext cx="889000" cy="6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123937</xdr:rowOff>
    </xdr:from>
    <xdr:to>
      <xdr:col>10</xdr:col>
      <xdr:colOff>114300</xdr:colOff>
      <xdr:row>58</xdr:row>
      <xdr:rowOff>25901</xdr:rowOff>
    </xdr:to>
    <xdr:cxnSp macro="">
      <xdr:nvCxnSpPr>
        <xdr:cNvPr id="127" name="直線コネクタ 126"/>
        <xdr:cNvCxnSpPr/>
      </xdr:nvCxnSpPr>
      <xdr:spPr>
        <a:xfrm flipV="1">
          <a:off x="1130300" y="9896587"/>
          <a:ext cx="8890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66530</xdr:rowOff>
    </xdr:from>
    <xdr:to>
      <xdr:col>6</xdr:col>
      <xdr:colOff>38100</xdr:colOff>
      <xdr:row>57</xdr:row>
      <xdr:rowOff>168130</xdr:rowOff>
    </xdr:to>
    <xdr:sp macro="" textlink="">
      <xdr:nvSpPr>
        <xdr:cNvPr id="130" name="フローチャート: 判断 129"/>
        <xdr:cNvSpPr/>
      </xdr:nvSpPr>
      <xdr:spPr>
        <a:xfrm>
          <a:off x="1079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13207</xdr:rowOff>
    </xdr:from>
    <xdr:ext cx="534377" cy="259045"/>
    <xdr:sp macro="" textlink="">
      <xdr:nvSpPr>
        <xdr:cNvPr id="131" name="テキスト ボックス 130"/>
        <xdr:cNvSpPr txBox="1"/>
      </xdr:nvSpPr>
      <xdr:spPr>
        <a:xfrm>
          <a:off x="863111" y="961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25001</xdr:rowOff>
    </xdr:from>
    <xdr:to>
      <xdr:col>24</xdr:col>
      <xdr:colOff>114300</xdr:colOff>
      <xdr:row>57</xdr:row>
      <xdr:rowOff>126601</xdr:rowOff>
    </xdr:to>
    <xdr:sp macro="" textlink="">
      <xdr:nvSpPr>
        <xdr:cNvPr id="137" name="楕円 136"/>
        <xdr:cNvSpPr/>
      </xdr:nvSpPr>
      <xdr:spPr>
        <a:xfrm>
          <a:off x="4584700" y="97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3428</xdr:rowOff>
    </xdr:from>
    <xdr:ext cx="534377" cy="259045"/>
    <xdr:sp macro="" textlink="">
      <xdr:nvSpPr>
        <xdr:cNvPr id="138" name="物件費該当値テキスト"/>
        <xdr:cNvSpPr txBox="1"/>
      </xdr:nvSpPr>
      <xdr:spPr>
        <a:xfrm>
          <a:off x="4686300" y="97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55938</xdr:rowOff>
    </xdr:from>
    <xdr:to>
      <xdr:col>20</xdr:col>
      <xdr:colOff>38100</xdr:colOff>
      <xdr:row>57</xdr:row>
      <xdr:rowOff>157538</xdr:rowOff>
    </xdr:to>
    <xdr:sp macro="" textlink="">
      <xdr:nvSpPr>
        <xdr:cNvPr id="139" name="楕円 138"/>
        <xdr:cNvSpPr/>
      </xdr:nvSpPr>
      <xdr:spPr>
        <a:xfrm>
          <a:off x="3746500" y="98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148665</xdr:rowOff>
    </xdr:from>
    <xdr:ext cx="534377" cy="259045"/>
    <xdr:sp macro="" textlink="">
      <xdr:nvSpPr>
        <xdr:cNvPr id="140" name="テキスト ボックス 139"/>
        <xdr:cNvSpPr txBox="1"/>
      </xdr:nvSpPr>
      <xdr:spPr>
        <a:xfrm>
          <a:off x="3530111" y="992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141315</xdr:rowOff>
    </xdr:from>
    <xdr:to>
      <xdr:col>15</xdr:col>
      <xdr:colOff>101600</xdr:colOff>
      <xdr:row>58</xdr:row>
      <xdr:rowOff>71465</xdr:rowOff>
    </xdr:to>
    <xdr:sp macro="" textlink="">
      <xdr:nvSpPr>
        <xdr:cNvPr id="141" name="楕円 140"/>
        <xdr:cNvSpPr/>
      </xdr:nvSpPr>
      <xdr:spPr>
        <a:xfrm>
          <a:off x="2857500" y="99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62592</xdr:rowOff>
    </xdr:from>
    <xdr:ext cx="534377" cy="259045"/>
    <xdr:sp macro="" textlink="">
      <xdr:nvSpPr>
        <xdr:cNvPr id="142" name="テキスト ボックス 141"/>
        <xdr:cNvSpPr txBox="1"/>
      </xdr:nvSpPr>
      <xdr:spPr>
        <a:xfrm>
          <a:off x="2641111" y="1000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73137</xdr:rowOff>
    </xdr:from>
    <xdr:to>
      <xdr:col>10</xdr:col>
      <xdr:colOff>165100</xdr:colOff>
      <xdr:row>58</xdr:row>
      <xdr:rowOff>3287</xdr:rowOff>
    </xdr:to>
    <xdr:sp macro="" textlink="">
      <xdr:nvSpPr>
        <xdr:cNvPr id="143" name="楕円 142"/>
        <xdr:cNvSpPr/>
      </xdr:nvSpPr>
      <xdr:spPr>
        <a:xfrm>
          <a:off x="1968500" y="98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165864</xdr:rowOff>
    </xdr:from>
    <xdr:ext cx="534377" cy="259045"/>
    <xdr:sp macro="" textlink="">
      <xdr:nvSpPr>
        <xdr:cNvPr id="144" name="テキスト ボックス 143"/>
        <xdr:cNvSpPr txBox="1"/>
      </xdr:nvSpPr>
      <xdr:spPr>
        <a:xfrm>
          <a:off x="1752111" y="99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146551</xdr:rowOff>
    </xdr:from>
    <xdr:to>
      <xdr:col>6</xdr:col>
      <xdr:colOff>38100</xdr:colOff>
      <xdr:row>58</xdr:row>
      <xdr:rowOff>76701</xdr:rowOff>
    </xdr:to>
    <xdr:sp macro="" textlink="">
      <xdr:nvSpPr>
        <xdr:cNvPr id="145" name="楕円 144"/>
        <xdr:cNvSpPr/>
      </xdr:nvSpPr>
      <xdr:spPr>
        <a:xfrm>
          <a:off x="1079500" y="99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67828</xdr:rowOff>
    </xdr:from>
    <xdr:ext cx="534377" cy="259045"/>
    <xdr:sp macro="" textlink="">
      <xdr:nvSpPr>
        <xdr:cNvPr id="146" name="テキスト ボックス 145"/>
        <xdr:cNvSpPr txBox="1"/>
      </xdr:nvSpPr>
      <xdr:spPr>
        <a:xfrm>
          <a:off x="863111" y="100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41447</xdr:rowOff>
    </xdr:from>
    <xdr:to>
      <xdr:col>24</xdr:col>
      <xdr:colOff>63500</xdr:colOff>
      <xdr:row>78</xdr:row>
      <xdr:rowOff>42408</xdr:rowOff>
    </xdr:to>
    <xdr:cxnSp macro="">
      <xdr:nvCxnSpPr>
        <xdr:cNvPr id="173" name="直線コネクタ 172"/>
        <xdr:cNvCxnSpPr/>
      </xdr:nvCxnSpPr>
      <xdr:spPr>
        <a:xfrm flipV="1">
          <a:off x="3797300" y="13414547"/>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29172</xdr:rowOff>
    </xdr:from>
    <xdr:to>
      <xdr:col>19</xdr:col>
      <xdr:colOff>177800</xdr:colOff>
      <xdr:row>78</xdr:row>
      <xdr:rowOff>42408</xdr:rowOff>
    </xdr:to>
    <xdr:cxnSp macro="">
      <xdr:nvCxnSpPr>
        <xdr:cNvPr id="176" name="直線コネクタ 175"/>
        <xdr:cNvCxnSpPr/>
      </xdr:nvCxnSpPr>
      <xdr:spPr>
        <a:xfrm>
          <a:off x="2908300" y="13402272"/>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29172</xdr:rowOff>
    </xdr:from>
    <xdr:to>
      <xdr:col>15</xdr:col>
      <xdr:colOff>50800</xdr:colOff>
      <xdr:row>78</xdr:row>
      <xdr:rowOff>34133</xdr:rowOff>
    </xdr:to>
    <xdr:cxnSp macro="">
      <xdr:nvCxnSpPr>
        <xdr:cNvPr id="179" name="直線コネクタ 178"/>
        <xdr:cNvCxnSpPr/>
      </xdr:nvCxnSpPr>
      <xdr:spPr>
        <a:xfrm flipV="1">
          <a:off x="2019300" y="13402272"/>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23526</xdr:rowOff>
    </xdr:from>
    <xdr:to>
      <xdr:col>10</xdr:col>
      <xdr:colOff>114300</xdr:colOff>
      <xdr:row>78</xdr:row>
      <xdr:rowOff>34133</xdr:rowOff>
    </xdr:to>
    <xdr:cxnSp macro="">
      <xdr:nvCxnSpPr>
        <xdr:cNvPr id="182" name="直線コネクタ 181"/>
        <xdr:cNvCxnSpPr/>
      </xdr:nvCxnSpPr>
      <xdr:spPr>
        <a:xfrm>
          <a:off x="1130300" y="1339662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43134</xdr:rowOff>
    </xdr:from>
    <xdr:to>
      <xdr:col>6</xdr:col>
      <xdr:colOff>38100</xdr:colOff>
      <xdr:row>77</xdr:row>
      <xdr:rowOff>144734</xdr:rowOff>
    </xdr:to>
    <xdr:sp macro="" textlink="">
      <xdr:nvSpPr>
        <xdr:cNvPr id="185" name="フローチャート: 判断 184"/>
        <xdr:cNvSpPr/>
      </xdr:nvSpPr>
      <xdr:spPr>
        <a:xfrm>
          <a:off x="1079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161261</xdr:rowOff>
    </xdr:from>
    <xdr:ext cx="469744" cy="259045"/>
    <xdr:sp macro="" textlink="">
      <xdr:nvSpPr>
        <xdr:cNvPr id="186" name="テキスト ボックス 185"/>
        <xdr:cNvSpPr txBox="1"/>
      </xdr:nvSpPr>
      <xdr:spPr>
        <a:xfrm>
          <a:off x="895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162097</xdr:rowOff>
    </xdr:from>
    <xdr:to>
      <xdr:col>24</xdr:col>
      <xdr:colOff>114300</xdr:colOff>
      <xdr:row>78</xdr:row>
      <xdr:rowOff>92247</xdr:rowOff>
    </xdr:to>
    <xdr:sp macro="" textlink="">
      <xdr:nvSpPr>
        <xdr:cNvPr id="192" name="楕円 191"/>
        <xdr:cNvSpPr/>
      </xdr:nvSpPr>
      <xdr:spPr>
        <a:xfrm>
          <a:off x="45847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91421</xdr:rowOff>
    </xdr:from>
    <xdr:ext cx="469744" cy="259045"/>
    <xdr:sp macro="" textlink="">
      <xdr:nvSpPr>
        <xdr:cNvPr id="193" name="維持補修費該当値テキスト"/>
        <xdr:cNvSpPr txBox="1"/>
      </xdr:nvSpPr>
      <xdr:spPr>
        <a:xfrm>
          <a:off x="4686300" y="132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163058</xdr:rowOff>
    </xdr:from>
    <xdr:to>
      <xdr:col>20</xdr:col>
      <xdr:colOff>38100</xdr:colOff>
      <xdr:row>78</xdr:row>
      <xdr:rowOff>93208</xdr:rowOff>
    </xdr:to>
    <xdr:sp macro="" textlink="">
      <xdr:nvSpPr>
        <xdr:cNvPr id="194" name="楕円 193"/>
        <xdr:cNvSpPr/>
      </xdr:nvSpPr>
      <xdr:spPr>
        <a:xfrm>
          <a:off x="3746500" y="133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84335</xdr:rowOff>
    </xdr:from>
    <xdr:ext cx="469744" cy="259045"/>
    <xdr:sp macro="" textlink="">
      <xdr:nvSpPr>
        <xdr:cNvPr id="195" name="テキスト ボックス 194"/>
        <xdr:cNvSpPr txBox="1"/>
      </xdr:nvSpPr>
      <xdr:spPr>
        <a:xfrm>
          <a:off x="3562428" y="134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149822</xdr:rowOff>
    </xdr:from>
    <xdr:to>
      <xdr:col>15</xdr:col>
      <xdr:colOff>101600</xdr:colOff>
      <xdr:row>78</xdr:row>
      <xdr:rowOff>79972</xdr:rowOff>
    </xdr:to>
    <xdr:sp macro="" textlink="">
      <xdr:nvSpPr>
        <xdr:cNvPr id="196" name="楕円 195"/>
        <xdr:cNvSpPr/>
      </xdr:nvSpPr>
      <xdr:spPr>
        <a:xfrm>
          <a:off x="2857500" y="133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71099</xdr:rowOff>
    </xdr:from>
    <xdr:ext cx="469744" cy="259045"/>
    <xdr:sp macro="" textlink="">
      <xdr:nvSpPr>
        <xdr:cNvPr id="197" name="テキスト ボックス 196"/>
        <xdr:cNvSpPr txBox="1"/>
      </xdr:nvSpPr>
      <xdr:spPr>
        <a:xfrm>
          <a:off x="2673428" y="1344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154783</xdr:rowOff>
    </xdr:from>
    <xdr:to>
      <xdr:col>10</xdr:col>
      <xdr:colOff>165100</xdr:colOff>
      <xdr:row>78</xdr:row>
      <xdr:rowOff>84933</xdr:rowOff>
    </xdr:to>
    <xdr:sp macro="" textlink="">
      <xdr:nvSpPr>
        <xdr:cNvPr id="198" name="楕円 197"/>
        <xdr:cNvSpPr/>
      </xdr:nvSpPr>
      <xdr:spPr>
        <a:xfrm>
          <a:off x="1968500" y="133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76060</xdr:rowOff>
    </xdr:from>
    <xdr:ext cx="469744" cy="259045"/>
    <xdr:sp macro="" textlink="">
      <xdr:nvSpPr>
        <xdr:cNvPr id="199" name="テキスト ボックス 198"/>
        <xdr:cNvSpPr txBox="1"/>
      </xdr:nvSpPr>
      <xdr:spPr>
        <a:xfrm>
          <a:off x="1784428" y="134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144176</xdr:rowOff>
    </xdr:from>
    <xdr:to>
      <xdr:col>6</xdr:col>
      <xdr:colOff>38100</xdr:colOff>
      <xdr:row>78</xdr:row>
      <xdr:rowOff>74326</xdr:rowOff>
    </xdr:to>
    <xdr:sp macro="" textlink="">
      <xdr:nvSpPr>
        <xdr:cNvPr id="200" name="楕円 199"/>
        <xdr:cNvSpPr/>
      </xdr:nvSpPr>
      <xdr:spPr>
        <a:xfrm>
          <a:off x="1079500" y="133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65453</xdr:rowOff>
    </xdr:from>
    <xdr:ext cx="469744" cy="259045"/>
    <xdr:sp macro="" textlink="">
      <xdr:nvSpPr>
        <xdr:cNvPr id="201" name="テキスト ボックス 200"/>
        <xdr:cNvSpPr txBox="1"/>
      </xdr:nvSpPr>
      <xdr:spPr>
        <a:xfrm>
          <a:off x="895428" y="134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143594</xdr:rowOff>
    </xdr:from>
    <xdr:to>
      <xdr:col>24</xdr:col>
      <xdr:colOff>63500</xdr:colOff>
      <xdr:row>91</xdr:row>
      <xdr:rowOff>154040</xdr:rowOff>
    </xdr:to>
    <xdr:cxnSp macro="">
      <xdr:nvCxnSpPr>
        <xdr:cNvPr id="231" name="直線コネクタ 230"/>
        <xdr:cNvCxnSpPr/>
      </xdr:nvCxnSpPr>
      <xdr:spPr>
        <a:xfrm flipV="1">
          <a:off x="3797300" y="15745544"/>
          <a:ext cx="8382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154040</xdr:rowOff>
    </xdr:from>
    <xdr:to>
      <xdr:col>19</xdr:col>
      <xdr:colOff>177800</xdr:colOff>
      <xdr:row>92</xdr:row>
      <xdr:rowOff>13810</xdr:rowOff>
    </xdr:to>
    <xdr:cxnSp macro="">
      <xdr:nvCxnSpPr>
        <xdr:cNvPr id="234" name="直線コネクタ 233"/>
        <xdr:cNvCxnSpPr/>
      </xdr:nvCxnSpPr>
      <xdr:spPr>
        <a:xfrm flipV="1">
          <a:off x="2908300" y="15755990"/>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13810</xdr:rowOff>
    </xdr:from>
    <xdr:to>
      <xdr:col>15</xdr:col>
      <xdr:colOff>50800</xdr:colOff>
      <xdr:row>92</xdr:row>
      <xdr:rowOff>93805</xdr:rowOff>
    </xdr:to>
    <xdr:cxnSp macro="">
      <xdr:nvCxnSpPr>
        <xdr:cNvPr id="237" name="直線コネクタ 236"/>
        <xdr:cNvCxnSpPr/>
      </xdr:nvCxnSpPr>
      <xdr:spPr>
        <a:xfrm flipV="1">
          <a:off x="2019300" y="15787210"/>
          <a:ext cx="889000" cy="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87945</xdr:rowOff>
    </xdr:from>
    <xdr:to>
      <xdr:col>10</xdr:col>
      <xdr:colOff>114300</xdr:colOff>
      <xdr:row>92</xdr:row>
      <xdr:rowOff>93805</xdr:rowOff>
    </xdr:to>
    <xdr:cxnSp macro="">
      <xdr:nvCxnSpPr>
        <xdr:cNvPr id="240" name="直線コネクタ 239"/>
        <xdr:cNvCxnSpPr/>
      </xdr:nvCxnSpPr>
      <xdr:spPr>
        <a:xfrm>
          <a:off x="1130300" y="15861345"/>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9210</xdr:rowOff>
    </xdr:from>
    <xdr:ext cx="599010" cy="259045"/>
    <xdr:sp macro="" textlink="">
      <xdr:nvSpPr>
        <xdr:cNvPr id="242" name="テキスト ボックス 241"/>
        <xdr:cNvSpPr txBox="1"/>
      </xdr:nvSpPr>
      <xdr:spPr>
        <a:xfrm>
          <a:off x="1719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120028</xdr:rowOff>
    </xdr:from>
    <xdr:to>
      <xdr:col>6</xdr:col>
      <xdr:colOff>38100</xdr:colOff>
      <xdr:row>96</xdr:row>
      <xdr:rowOff>50178</xdr:rowOff>
    </xdr:to>
    <xdr:sp macro="" textlink="">
      <xdr:nvSpPr>
        <xdr:cNvPr id="243" name="フローチャート: 判断 242"/>
        <xdr:cNvSpPr/>
      </xdr:nvSpPr>
      <xdr:spPr>
        <a:xfrm>
          <a:off x="1079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41305</xdr:rowOff>
    </xdr:from>
    <xdr:ext cx="599010" cy="259045"/>
    <xdr:sp macro="" textlink="">
      <xdr:nvSpPr>
        <xdr:cNvPr id="244" name="テキスト ボックス 243"/>
        <xdr:cNvSpPr txBox="1"/>
      </xdr:nvSpPr>
      <xdr:spPr>
        <a:xfrm>
          <a:off x="830795" y="1650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92794</xdr:rowOff>
    </xdr:from>
    <xdr:to>
      <xdr:col>24</xdr:col>
      <xdr:colOff>114300</xdr:colOff>
      <xdr:row>92</xdr:row>
      <xdr:rowOff>22944</xdr:rowOff>
    </xdr:to>
    <xdr:sp macro="" textlink="">
      <xdr:nvSpPr>
        <xdr:cNvPr id="250" name="楕円 249"/>
        <xdr:cNvSpPr/>
      </xdr:nvSpPr>
      <xdr:spPr>
        <a:xfrm>
          <a:off x="4584700" y="156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45821</xdr:rowOff>
    </xdr:from>
    <xdr:ext cx="599010" cy="259045"/>
    <xdr:sp macro="" textlink="">
      <xdr:nvSpPr>
        <xdr:cNvPr id="251" name="扶助費該当値テキスト"/>
        <xdr:cNvSpPr txBox="1"/>
      </xdr:nvSpPr>
      <xdr:spPr>
        <a:xfrm>
          <a:off x="4686300" y="1564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103240</xdr:rowOff>
    </xdr:from>
    <xdr:to>
      <xdr:col>20</xdr:col>
      <xdr:colOff>38100</xdr:colOff>
      <xdr:row>92</xdr:row>
      <xdr:rowOff>33390</xdr:rowOff>
    </xdr:to>
    <xdr:sp macro="" textlink="">
      <xdr:nvSpPr>
        <xdr:cNvPr id="252" name="楕円 251"/>
        <xdr:cNvSpPr/>
      </xdr:nvSpPr>
      <xdr:spPr>
        <a:xfrm>
          <a:off x="3746500" y="157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49917</xdr:rowOff>
    </xdr:from>
    <xdr:ext cx="599010" cy="259045"/>
    <xdr:sp macro="" textlink="">
      <xdr:nvSpPr>
        <xdr:cNvPr id="253" name="テキスト ボックス 252"/>
        <xdr:cNvSpPr txBox="1"/>
      </xdr:nvSpPr>
      <xdr:spPr>
        <a:xfrm>
          <a:off x="3497795" y="1548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134460</xdr:rowOff>
    </xdr:from>
    <xdr:to>
      <xdr:col>15</xdr:col>
      <xdr:colOff>101600</xdr:colOff>
      <xdr:row>92</xdr:row>
      <xdr:rowOff>64610</xdr:rowOff>
    </xdr:to>
    <xdr:sp macro="" textlink="">
      <xdr:nvSpPr>
        <xdr:cNvPr id="254" name="楕円 253"/>
        <xdr:cNvSpPr/>
      </xdr:nvSpPr>
      <xdr:spPr>
        <a:xfrm>
          <a:off x="2857500" y="15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81137</xdr:rowOff>
    </xdr:from>
    <xdr:ext cx="599010" cy="259045"/>
    <xdr:sp macro="" textlink="">
      <xdr:nvSpPr>
        <xdr:cNvPr id="255" name="テキスト ボックス 254"/>
        <xdr:cNvSpPr txBox="1"/>
      </xdr:nvSpPr>
      <xdr:spPr>
        <a:xfrm>
          <a:off x="2608795" y="1551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43005</xdr:rowOff>
    </xdr:from>
    <xdr:to>
      <xdr:col>10</xdr:col>
      <xdr:colOff>165100</xdr:colOff>
      <xdr:row>92</xdr:row>
      <xdr:rowOff>144605</xdr:rowOff>
    </xdr:to>
    <xdr:sp macro="" textlink="">
      <xdr:nvSpPr>
        <xdr:cNvPr id="256" name="楕円 255"/>
        <xdr:cNvSpPr/>
      </xdr:nvSpPr>
      <xdr:spPr>
        <a:xfrm>
          <a:off x="1968500" y="158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161132</xdr:rowOff>
    </xdr:from>
    <xdr:ext cx="599010" cy="259045"/>
    <xdr:sp macro="" textlink="">
      <xdr:nvSpPr>
        <xdr:cNvPr id="257" name="テキスト ボックス 256"/>
        <xdr:cNvSpPr txBox="1"/>
      </xdr:nvSpPr>
      <xdr:spPr>
        <a:xfrm>
          <a:off x="1719795" y="1559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37145</xdr:rowOff>
    </xdr:from>
    <xdr:to>
      <xdr:col>6</xdr:col>
      <xdr:colOff>38100</xdr:colOff>
      <xdr:row>92</xdr:row>
      <xdr:rowOff>138745</xdr:rowOff>
    </xdr:to>
    <xdr:sp macro="" textlink="">
      <xdr:nvSpPr>
        <xdr:cNvPr id="258" name="楕円 257"/>
        <xdr:cNvSpPr/>
      </xdr:nvSpPr>
      <xdr:spPr>
        <a:xfrm>
          <a:off x="1079500" y="158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155272</xdr:rowOff>
    </xdr:from>
    <xdr:ext cx="599010" cy="259045"/>
    <xdr:sp macro="" textlink="">
      <xdr:nvSpPr>
        <xdr:cNvPr id="259" name="テキスト ボックス 258"/>
        <xdr:cNvSpPr txBox="1"/>
      </xdr:nvSpPr>
      <xdr:spPr>
        <a:xfrm>
          <a:off x="830795" y="1558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134717</xdr:rowOff>
    </xdr:from>
    <xdr:to>
      <xdr:col>55</xdr:col>
      <xdr:colOff>0</xdr:colOff>
      <xdr:row>36</xdr:row>
      <xdr:rowOff>142062</xdr:rowOff>
    </xdr:to>
    <xdr:cxnSp macro="">
      <xdr:nvCxnSpPr>
        <xdr:cNvPr id="288" name="直線コネクタ 287"/>
        <xdr:cNvCxnSpPr/>
      </xdr:nvCxnSpPr>
      <xdr:spPr>
        <a:xfrm>
          <a:off x="9639300" y="6306917"/>
          <a:ext cx="8382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116223</xdr:rowOff>
    </xdr:from>
    <xdr:to>
      <xdr:col>50</xdr:col>
      <xdr:colOff>114300</xdr:colOff>
      <xdr:row>36</xdr:row>
      <xdr:rowOff>134717</xdr:rowOff>
    </xdr:to>
    <xdr:cxnSp macro="">
      <xdr:nvCxnSpPr>
        <xdr:cNvPr id="291" name="直線コネクタ 290"/>
        <xdr:cNvCxnSpPr/>
      </xdr:nvCxnSpPr>
      <xdr:spPr>
        <a:xfrm>
          <a:off x="8750300" y="6288423"/>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116223</xdr:rowOff>
    </xdr:from>
    <xdr:to>
      <xdr:col>45</xdr:col>
      <xdr:colOff>177800</xdr:colOff>
      <xdr:row>36</xdr:row>
      <xdr:rowOff>141879</xdr:rowOff>
    </xdr:to>
    <xdr:cxnSp macro="">
      <xdr:nvCxnSpPr>
        <xdr:cNvPr id="294" name="直線コネクタ 293"/>
        <xdr:cNvCxnSpPr/>
      </xdr:nvCxnSpPr>
      <xdr:spPr>
        <a:xfrm flipV="1">
          <a:off x="7861300" y="6288423"/>
          <a:ext cx="889000" cy="2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141879</xdr:rowOff>
    </xdr:from>
    <xdr:to>
      <xdr:col>41</xdr:col>
      <xdr:colOff>50800</xdr:colOff>
      <xdr:row>36</xdr:row>
      <xdr:rowOff>160693</xdr:rowOff>
    </xdr:to>
    <xdr:cxnSp macro="">
      <xdr:nvCxnSpPr>
        <xdr:cNvPr id="297" name="直線コネクタ 296"/>
        <xdr:cNvCxnSpPr/>
      </xdr:nvCxnSpPr>
      <xdr:spPr>
        <a:xfrm flipV="1">
          <a:off x="6972300" y="6314079"/>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103835</xdr:rowOff>
    </xdr:from>
    <xdr:to>
      <xdr:col>36</xdr:col>
      <xdr:colOff>165100</xdr:colOff>
      <xdr:row>37</xdr:row>
      <xdr:rowOff>33985</xdr:rowOff>
    </xdr:to>
    <xdr:sp macro="" textlink="">
      <xdr:nvSpPr>
        <xdr:cNvPr id="300" name="フローチャート: 判断 299"/>
        <xdr:cNvSpPr/>
      </xdr:nvSpPr>
      <xdr:spPr>
        <a:xfrm>
          <a:off x="6921500" y="62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50512</xdr:rowOff>
    </xdr:from>
    <xdr:ext cx="534377" cy="259045"/>
    <xdr:sp macro="" textlink="">
      <xdr:nvSpPr>
        <xdr:cNvPr id="301" name="テキスト ボックス 300"/>
        <xdr:cNvSpPr txBox="1"/>
      </xdr:nvSpPr>
      <xdr:spPr>
        <a:xfrm>
          <a:off x="6705111" y="60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91262</xdr:rowOff>
    </xdr:from>
    <xdr:to>
      <xdr:col>55</xdr:col>
      <xdr:colOff>50800</xdr:colOff>
      <xdr:row>37</xdr:row>
      <xdr:rowOff>21412</xdr:rowOff>
    </xdr:to>
    <xdr:sp macro="" textlink="">
      <xdr:nvSpPr>
        <xdr:cNvPr id="307" name="楕円 306"/>
        <xdr:cNvSpPr/>
      </xdr:nvSpPr>
      <xdr:spPr>
        <a:xfrm>
          <a:off x="10426700" y="62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69689</xdr:rowOff>
    </xdr:from>
    <xdr:ext cx="534377" cy="259045"/>
    <xdr:sp macro="" textlink="">
      <xdr:nvSpPr>
        <xdr:cNvPr id="308" name="補助費等該当値テキスト"/>
        <xdr:cNvSpPr txBox="1"/>
      </xdr:nvSpPr>
      <xdr:spPr>
        <a:xfrm>
          <a:off x="10528300" y="62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83917</xdr:rowOff>
    </xdr:from>
    <xdr:to>
      <xdr:col>50</xdr:col>
      <xdr:colOff>165100</xdr:colOff>
      <xdr:row>37</xdr:row>
      <xdr:rowOff>14067</xdr:rowOff>
    </xdr:to>
    <xdr:sp macro="" textlink="">
      <xdr:nvSpPr>
        <xdr:cNvPr id="309" name="楕円 308"/>
        <xdr:cNvSpPr/>
      </xdr:nvSpPr>
      <xdr:spPr>
        <a:xfrm>
          <a:off x="9588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5194</xdr:rowOff>
    </xdr:from>
    <xdr:ext cx="534377" cy="259045"/>
    <xdr:sp macro="" textlink="">
      <xdr:nvSpPr>
        <xdr:cNvPr id="310" name="テキスト ボックス 309"/>
        <xdr:cNvSpPr txBox="1"/>
      </xdr:nvSpPr>
      <xdr:spPr>
        <a:xfrm>
          <a:off x="9372111" y="63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65423</xdr:rowOff>
    </xdr:from>
    <xdr:to>
      <xdr:col>46</xdr:col>
      <xdr:colOff>38100</xdr:colOff>
      <xdr:row>36</xdr:row>
      <xdr:rowOff>167023</xdr:rowOff>
    </xdr:to>
    <xdr:sp macro="" textlink="">
      <xdr:nvSpPr>
        <xdr:cNvPr id="311" name="楕円 310"/>
        <xdr:cNvSpPr/>
      </xdr:nvSpPr>
      <xdr:spPr>
        <a:xfrm>
          <a:off x="8699500" y="62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12100</xdr:rowOff>
    </xdr:from>
    <xdr:ext cx="534377" cy="259045"/>
    <xdr:sp macro="" textlink="">
      <xdr:nvSpPr>
        <xdr:cNvPr id="312" name="テキスト ボックス 311"/>
        <xdr:cNvSpPr txBox="1"/>
      </xdr:nvSpPr>
      <xdr:spPr>
        <a:xfrm>
          <a:off x="8483111" y="60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91079</xdr:rowOff>
    </xdr:from>
    <xdr:to>
      <xdr:col>41</xdr:col>
      <xdr:colOff>101600</xdr:colOff>
      <xdr:row>37</xdr:row>
      <xdr:rowOff>21229</xdr:rowOff>
    </xdr:to>
    <xdr:sp macro="" textlink="">
      <xdr:nvSpPr>
        <xdr:cNvPr id="313" name="楕円 312"/>
        <xdr:cNvSpPr/>
      </xdr:nvSpPr>
      <xdr:spPr>
        <a:xfrm>
          <a:off x="7810500" y="62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12356</xdr:rowOff>
    </xdr:from>
    <xdr:ext cx="534377" cy="259045"/>
    <xdr:sp macro="" textlink="">
      <xdr:nvSpPr>
        <xdr:cNvPr id="314" name="テキスト ボックス 313"/>
        <xdr:cNvSpPr txBox="1"/>
      </xdr:nvSpPr>
      <xdr:spPr>
        <a:xfrm>
          <a:off x="7594111" y="63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109893</xdr:rowOff>
    </xdr:from>
    <xdr:to>
      <xdr:col>36</xdr:col>
      <xdr:colOff>165100</xdr:colOff>
      <xdr:row>37</xdr:row>
      <xdr:rowOff>40043</xdr:rowOff>
    </xdr:to>
    <xdr:sp macro="" textlink="">
      <xdr:nvSpPr>
        <xdr:cNvPr id="315" name="楕円 314"/>
        <xdr:cNvSpPr/>
      </xdr:nvSpPr>
      <xdr:spPr>
        <a:xfrm>
          <a:off x="6921500" y="62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31170</xdr:rowOff>
    </xdr:from>
    <xdr:ext cx="534377" cy="259045"/>
    <xdr:sp macro="" textlink="">
      <xdr:nvSpPr>
        <xdr:cNvPr id="316" name="テキスト ボックス 315"/>
        <xdr:cNvSpPr txBox="1"/>
      </xdr:nvSpPr>
      <xdr:spPr>
        <a:xfrm>
          <a:off x="6705111" y="63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21368</xdr:rowOff>
    </xdr:from>
    <xdr:to>
      <xdr:col>55</xdr:col>
      <xdr:colOff>0</xdr:colOff>
      <xdr:row>55</xdr:row>
      <xdr:rowOff>145790</xdr:rowOff>
    </xdr:to>
    <xdr:cxnSp macro="">
      <xdr:nvCxnSpPr>
        <xdr:cNvPr id="343" name="直線コネクタ 342"/>
        <xdr:cNvCxnSpPr/>
      </xdr:nvCxnSpPr>
      <xdr:spPr>
        <a:xfrm flipV="1">
          <a:off x="9639300" y="9279668"/>
          <a:ext cx="838200" cy="2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145790</xdr:rowOff>
    </xdr:from>
    <xdr:to>
      <xdr:col>50</xdr:col>
      <xdr:colOff>114300</xdr:colOff>
      <xdr:row>56</xdr:row>
      <xdr:rowOff>77242</xdr:rowOff>
    </xdr:to>
    <xdr:cxnSp macro="">
      <xdr:nvCxnSpPr>
        <xdr:cNvPr id="346" name="直線コネクタ 345"/>
        <xdr:cNvCxnSpPr/>
      </xdr:nvCxnSpPr>
      <xdr:spPr>
        <a:xfrm flipV="1">
          <a:off x="8750300" y="9575540"/>
          <a:ext cx="889000" cy="10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20893</xdr:rowOff>
    </xdr:from>
    <xdr:ext cx="534377" cy="259045"/>
    <xdr:sp macro="" textlink="">
      <xdr:nvSpPr>
        <xdr:cNvPr id="348" name="テキスト ボックス 347"/>
        <xdr:cNvSpPr txBox="1"/>
      </xdr:nvSpPr>
      <xdr:spPr>
        <a:xfrm>
          <a:off x="9372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73506</xdr:rowOff>
    </xdr:from>
    <xdr:to>
      <xdr:col>45</xdr:col>
      <xdr:colOff>177800</xdr:colOff>
      <xdr:row>56</xdr:row>
      <xdr:rowOff>77242</xdr:rowOff>
    </xdr:to>
    <xdr:cxnSp macro="">
      <xdr:nvCxnSpPr>
        <xdr:cNvPr id="349" name="直線コネクタ 348"/>
        <xdr:cNvCxnSpPr/>
      </xdr:nvCxnSpPr>
      <xdr:spPr>
        <a:xfrm>
          <a:off x="7861300" y="9674706"/>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73506</xdr:rowOff>
    </xdr:from>
    <xdr:to>
      <xdr:col>41</xdr:col>
      <xdr:colOff>50800</xdr:colOff>
      <xdr:row>56</xdr:row>
      <xdr:rowOff>82719</xdr:rowOff>
    </xdr:to>
    <xdr:cxnSp macro="">
      <xdr:nvCxnSpPr>
        <xdr:cNvPr id="352" name="直線コネクタ 351"/>
        <xdr:cNvCxnSpPr/>
      </xdr:nvCxnSpPr>
      <xdr:spPr>
        <a:xfrm flipV="1">
          <a:off x="6972300" y="9674706"/>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61717</xdr:rowOff>
    </xdr:from>
    <xdr:ext cx="534377" cy="259045"/>
    <xdr:sp macro="" textlink="">
      <xdr:nvSpPr>
        <xdr:cNvPr id="354" name="テキスト ボックス 353"/>
        <xdr:cNvSpPr txBox="1"/>
      </xdr:nvSpPr>
      <xdr:spPr>
        <a:xfrm>
          <a:off x="7594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168009</xdr:rowOff>
    </xdr:from>
    <xdr:to>
      <xdr:col>36</xdr:col>
      <xdr:colOff>165100</xdr:colOff>
      <xdr:row>57</xdr:row>
      <xdr:rowOff>98159</xdr:rowOff>
    </xdr:to>
    <xdr:sp macro="" textlink="">
      <xdr:nvSpPr>
        <xdr:cNvPr id="355" name="フローチャート: 判断 354"/>
        <xdr:cNvSpPr/>
      </xdr:nvSpPr>
      <xdr:spPr>
        <a:xfrm>
          <a:off x="6921500" y="97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89286</xdr:rowOff>
    </xdr:from>
    <xdr:ext cx="534377" cy="259045"/>
    <xdr:sp macro="" textlink="">
      <xdr:nvSpPr>
        <xdr:cNvPr id="356" name="テキスト ボックス 355"/>
        <xdr:cNvSpPr txBox="1"/>
      </xdr:nvSpPr>
      <xdr:spPr>
        <a:xfrm>
          <a:off x="6705111" y="98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142018</xdr:rowOff>
    </xdr:from>
    <xdr:to>
      <xdr:col>55</xdr:col>
      <xdr:colOff>50800</xdr:colOff>
      <xdr:row>54</xdr:row>
      <xdr:rowOff>72168</xdr:rowOff>
    </xdr:to>
    <xdr:sp macro="" textlink="">
      <xdr:nvSpPr>
        <xdr:cNvPr id="362" name="楕円 361"/>
        <xdr:cNvSpPr/>
      </xdr:nvSpPr>
      <xdr:spPr>
        <a:xfrm>
          <a:off x="10426700" y="92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164895</xdr:rowOff>
    </xdr:from>
    <xdr:ext cx="599010" cy="259045"/>
    <xdr:sp macro="" textlink="">
      <xdr:nvSpPr>
        <xdr:cNvPr id="363" name="普通建設事業費該当値テキスト"/>
        <xdr:cNvSpPr txBox="1"/>
      </xdr:nvSpPr>
      <xdr:spPr>
        <a:xfrm>
          <a:off x="10528300" y="908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94990</xdr:rowOff>
    </xdr:from>
    <xdr:to>
      <xdr:col>50</xdr:col>
      <xdr:colOff>165100</xdr:colOff>
      <xdr:row>56</xdr:row>
      <xdr:rowOff>25140</xdr:rowOff>
    </xdr:to>
    <xdr:sp macro="" textlink="">
      <xdr:nvSpPr>
        <xdr:cNvPr id="364" name="楕円 363"/>
        <xdr:cNvSpPr/>
      </xdr:nvSpPr>
      <xdr:spPr>
        <a:xfrm>
          <a:off x="9588500" y="9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41667</xdr:rowOff>
    </xdr:from>
    <xdr:ext cx="599010" cy="259045"/>
    <xdr:sp macro="" textlink="">
      <xdr:nvSpPr>
        <xdr:cNvPr id="365" name="テキスト ボックス 364"/>
        <xdr:cNvSpPr txBox="1"/>
      </xdr:nvSpPr>
      <xdr:spPr>
        <a:xfrm>
          <a:off x="9339795" y="92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26442</xdr:rowOff>
    </xdr:from>
    <xdr:to>
      <xdr:col>46</xdr:col>
      <xdr:colOff>38100</xdr:colOff>
      <xdr:row>56</xdr:row>
      <xdr:rowOff>128042</xdr:rowOff>
    </xdr:to>
    <xdr:sp macro="" textlink="">
      <xdr:nvSpPr>
        <xdr:cNvPr id="366" name="楕円 365"/>
        <xdr:cNvSpPr/>
      </xdr:nvSpPr>
      <xdr:spPr>
        <a:xfrm>
          <a:off x="8699500" y="96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144569</xdr:rowOff>
    </xdr:from>
    <xdr:ext cx="534377" cy="259045"/>
    <xdr:sp macro="" textlink="">
      <xdr:nvSpPr>
        <xdr:cNvPr id="367" name="テキスト ボックス 366"/>
        <xdr:cNvSpPr txBox="1"/>
      </xdr:nvSpPr>
      <xdr:spPr>
        <a:xfrm>
          <a:off x="8483111" y="94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22706</xdr:rowOff>
    </xdr:from>
    <xdr:to>
      <xdr:col>41</xdr:col>
      <xdr:colOff>101600</xdr:colOff>
      <xdr:row>56</xdr:row>
      <xdr:rowOff>124306</xdr:rowOff>
    </xdr:to>
    <xdr:sp macro="" textlink="">
      <xdr:nvSpPr>
        <xdr:cNvPr id="368" name="楕円 367"/>
        <xdr:cNvSpPr/>
      </xdr:nvSpPr>
      <xdr:spPr>
        <a:xfrm>
          <a:off x="7810500" y="96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140833</xdr:rowOff>
    </xdr:from>
    <xdr:ext cx="534377" cy="259045"/>
    <xdr:sp macro="" textlink="">
      <xdr:nvSpPr>
        <xdr:cNvPr id="369" name="テキスト ボックス 368"/>
        <xdr:cNvSpPr txBox="1"/>
      </xdr:nvSpPr>
      <xdr:spPr>
        <a:xfrm>
          <a:off x="7594111" y="939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31919</xdr:rowOff>
    </xdr:from>
    <xdr:to>
      <xdr:col>36</xdr:col>
      <xdr:colOff>165100</xdr:colOff>
      <xdr:row>56</xdr:row>
      <xdr:rowOff>133519</xdr:rowOff>
    </xdr:to>
    <xdr:sp macro="" textlink="">
      <xdr:nvSpPr>
        <xdr:cNvPr id="370" name="楕円 369"/>
        <xdr:cNvSpPr/>
      </xdr:nvSpPr>
      <xdr:spPr>
        <a:xfrm>
          <a:off x="6921500" y="963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150046</xdr:rowOff>
    </xdr:from>
    <xdr:ext cx="534377" cy="259045"/>
    <xdr:sp macro="" textlink="">
      <xdr:nvSpPr>
        <xdr:cNvPr id="371" name="テキスト ボックス 370"/>
        <xdr:cNvSpPr txBox="1"/>
      </xdr:nvSpPr>
      <xdr:spPr>
        <a:xfrm>
          <a:off x="6705111" y="94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142182</xdr:rowOff>
    </xdr:from>
    <xdr:to>
      <xdr:col>55</xdr:col>
      <xdr:colOff>0</xdr:colOff>
      <xdr:row>75</xdr:row>
      <xdr:rowOff>153361</xdr:rowOff>
    </xdr:to>
    <xdr:cxnSp macro="">
      <xdr:nvCxnSpPr>
        <xdr:cNvPr id="402" name="直線コネクタ 401"/>
        <xdr:cNvCxnSpPr/>
      </xdr:nvCxnSpPr>
      <xdr:spPr>
        <a:xfrm flipV="1">
          <a:off x="9639300" y="12315132"/>
          <a:ext cx="838200" cy="69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153361</xdr:rowOff>
    </xdr:from>
    <xdr:to>
      <xdr:col>50</xdr:col>
      <xdr:colOff>114300</xdr:colOff>
      <xdr:row>78</xdr:row>
      <xdr:rowOff>12229</xdr:rowOff>
    </xdr:to>
    <xdr:cxnSp macro="">
      <xdr:nvCxnSpPr>
        <xdr:cNvPr id="405" name="直線コネクタ 404"/>
        <xdr:cNvCxnSpPr/>
      </xdr:nvCxnSpPr>
      <xdr:spPr>
        <a:xfrm flipV="1">
          <a:off x="8750300" y="13012111"/>
          <a:ext cx="889000" cy="37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129333</xdr:rowOff>
    </xdr:from>
    <xdr:ext cx="534377" cy="259045"/>
    <xdr:sp macro="" textlink="">
      <xdr:nvSpPr>
        <xdr:cNvPr id="407" name="テキスト ボックス 406"/>
        <xdr:cNvSpPr txBox="1"/>
      </xdr:nvSpPr>
      <xdr:spPr>
        <a:xfrm>
          <a:off x="9372111" y="135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103472</xdr:rowOff>
    </xdr:from>
    <xdr:to>
      <xdr:col>45</xdr:col>
      <xdr:colOff>177800</xdr:colOff>
      <xdr:row>78</xdr:row>
      <xdr:rowOff>12229</xdr:rowOff>
    </xdr:to>
    <xdr:cxnSp macro="">
      <xdr:nvCxnSpPr>
        <xdr:cNvPr id="408" name="直線コネクタ 407"/>
        <xdr:cNvCxnSpPr/>
      </xdr:nvCxnSpPr>
      <xdr:spPr>
        <a:xfrm>
          <a:off x="7861300" y="12790772"/>
          <a:ext cx="889000" cy="59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103472</xdr:rowOff>
    </xdr:from>
    <xdr:to>
      <xdr:col>41</xdr:col>
      <xdr:colOff>50800</xdr:colOff>
      <xdr:row>76</xdr:row>
      <xdr:rowOff>126605</xdr:rowOff>
    </xdr:to>
    <xdr:cxnSp macro="">
      <xdr:nvCxnSpPr>
        <xdr:cNvPr id="411" name="直線コネクタ 410"/>
        <xdr:cNvCxnSpPr/>
      </xdr:nvCxnSpPr>
      <xdr:spPr>
        <a:xfrm flipV="1">
          <a:off x="6972300" y="12790772"/>
          <a:ext cx="889000" cy="3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3101</xdr:rowOff>
    </xdr:from>
    <xdr:ext cx="534377" cy="259045"/>
    <xdr:sp macro="" textlink="">
      <xdr:nvSpPr>
        <xdr:cNvPr id="413" name="テキスト ボックス 412"/>
        <xdr:cNvSpPr txBox="1"/>
      </xdr:nvSpPr>
      <xdr:spPr>
        <a:xfrm>
          <a:off x="7594111" y="1337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164272</xdr:rowOff>
    </xdr:from>
    <xdr:to>
      <xdr:col>36</xdr:col>
      <xdr:colOff>165100</xdr:colOff>
      <xdr:row>78</xdr:row>
      <xdr:rowOff>94422</xdr:rowOff>
    </xdr:to>
    <xdr:sp macro="" textlink="">
      <xdr:nvSpPr>
        <xdr:cNvPr id="414" name="フローチャート: 判断 413"/>
        <xdr:cNvSpPr/>
      </xdr:nvSpPr>
      <xdr:spPr>
        <a:xfrm>
          <a:off x="6921500" y="1336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85549</xdr:rowOff>
    </xdr:from>
    <xdr:ext cx="534377" cy="259045"/>
    <xdr:sp macro="" textlink="">
      <xdr:nvSpPr>
        <xdr:cNvPr id="415" name="テキスト ボックス 414"/>
        <xdr:cNvSpPr txBox="1"/>
      </xdr:nvSpPr>
      <xdr:spPr>
        <a:xfrm>
          <a:off x="6705111" y="1345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91382</xdr:rowOff>
    </xdr:from>
    <xdr:to>
      <xdr:col>55</xdr:col>
      <xdr:colOff>50800</xdr:colOff>
      <xdr:row>72</xdr:row>
      <xdr:rowOff>21532</xdr:rowOff>
    </xdr:to>
    <xdr:sp macro="" textlink="">
      <xdr:nvSpPr>
        <xdr:cNvPr id="421" name="楕円 420"/>
        <xdr:cNvSpPr/>
      </xdr:nvSpPr>
      <xdr:spPr>
        <a:xfrm>
          <a:off x="10426700" y="1226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114259</xdr:rowOff>
    </xdr:from>
    <xdr:ext cx="599010" cy="259045"/>
    <xdr:sp macro="" textlink="">
      <xdr:nvSpPr>
        <xdr:cNvPr id="422" name="普通建設事業費 （ うち新規整備　）該当値テキスト"/>
        <xdr:cNvSpPr txBox="1"/>
      </xdr:nvSpPr>
      <xdr:spPr>
        <a:xfrm>
          <a:off x="10528300" y="1211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102562</xdr:rowOff>
    </xdr:from>
    <xdr:to>
      <xdr:col>50</xdr:col>
      <xdr:colOff>165100</xdr:colOff>
      <xdr:row>76</xdr:row>
      <xdr:rowOff>32711</xdr:rowOff>
    </xdr:to>
    <xdr:sp macro="" textlink="">
      <xdr:nvSpPr>
        <xdr:cNvPr id="423" name="楕円 422"/>
        <xdr:cNvSpPr/>
      </xdr:nvSpPr>
      <xdr:spPr>
        <a:xfrm>
          <a:off x="9588500" y="129613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49239</xdr:rowOff>
    </xdr:from>
    <xdr:ext cx="534377" cy="259045"/>
    <xdr:sp macro="" textlink="">
      <xdr:nvSpPr>
        <xdr:cNvPr id="424" name="テキスト ボックス 423"/>
        <xdr:cNvSpPr txBox="1"/>
      </xdr:nvSpPr>
      <xdr:spPr>
        <a:xfrm>
          <a:off x="9372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132879</xdr:rowOff>
    </xdr:from>
    <xdr:to>
      <xdr:col>46</xdr:col>
      <xdr:colOff>38100</xdr:colOff>
      <xdr:row>78</xdr:row>
      <xdr:rowOff>63029</xdr:rowOff>
    </xdr:to>
    <xdr:sp macro="" textlink="">
      <xdr:nvSpPr>
        <xdr:cNvPr id="425" name="楕円 424"/>
        <xdr:cNvSpPr/>
      </xdr:nvSpPr>
      <xdr:spPr>
        <a:xfrm>
          <a:off x="8699500" y="1333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79556</xdr:rowOff>
    </xdr:from>
    <xdr:ext cx="534377" cy="259045"/>
    <xdr:sp macro="" textlink="">
      <xdr:nvSpPr>
        <xdr:cNvPr id="426" name="テキスト ボックス 425"/>
        <xdr:cNvSpPr txBox="1"/>
      </xdr:nvSpPr>
      <xdr:spPr>
        <a:xfrm>
          <a:off x="8483111" y="131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52672</xdr:rowOff>
    </xdr:from>
    <xdr:to>
      <xdr:col>41</xdr:col>
      <xdr:colOff>101600</xdr:colOff>
      <xdr:row>74</xdr:row>
      <xdr:rowOff>154272</xdr:rowOff>
    </xdr:to>
    <xdr:sp macro="" textlink="">
      <xdr:nvSpPr>
        <xdr:cNvPr id="427" name="楕円 426"/>
        <xdr:cNvSpPr/>
      </xdr:nvSpPr>
      <xdr:spPr>
        <a:xfrm>
          <a:off x="7810500" y="127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170799</xdr:rowOff>
    </xdr:from>
    <xdr:ext cx="534377" cy="259045"/>
    <xdr:sp macro="" textlink="">
      <xdr:nvSpPr>
        <xdr:cNvPr id="428" name="テキスト ボックス 427"/>
        <xdr:cNvSpPr txBox="1"/>
      </xdr:nvSpPr>
      <xdr:spPr>
        <a:xfrm>
          <a:off x="7594111" y="125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75805</xdr:rowOff>
    </xdr:from>
    <xdr:to>
      <xdr:col>36</xdr:col>
      <xdr:colOff>165100</xdr:colOff>
      <xdr:row>77</xdr:row>
      <xdr:rowOff>5955</xdr:rowOff>
    </xdr:to>
    <xdr:sp macro="" textlink="">
      <xdr:nvSpPr>
        <xdr:cNvPr id="429" name="楕円 428"/>
        <xdr:cNvSpPr/>
      </xdr:nvSpPr>
      <xdr:spPr>
        <a:xfrm>
          <a:off x="6921500" y="131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22482</xdr:rowOff>
    </xdr:from>
    <xdr:ext cx="534377" cy="259045"/>
    <xdr:sp macro="" textlink="">
      <xdr:nvSpPr>
        <xdr:cNvPr id="430" name="テキスト ボックス 429"/>
        <xdr:cNvSpPr txBox="1"/>
      </xdr:nvSpPr>
      <xdr:spPr>
        <a:xfrm>
          <a:off x="6705111" y="128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107211</xdr:rowOff>
    </xdr:from>
    <xdr:to>
      <xdr:col>55</xdr:col>
      <xdr:colOff>0</xdr:colOff>
      <xdr:row>96</xdr:row>
      <xdr:rowOff>115337</xdr:rowOff>
    </xdr:to>
    <xdr:cxnSp macro="">
      <xdr:nvCxnSpPr>
        <xdr:cNvPr id="455" name="直線コネクタ 454"/>
        <xdr:cNvCxnSpPr/>
      </xdr:nvCxnSpPr>
      <xdr:spPr>
        <a:xfrm flipV="1">
          <a:off x="9639300" y="16566411"/>
          <a:ext cx="8382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64131</xdr:rowOff>
    </xdr:from>
    <xdr:to>
      <xdr:col>50</xdr:col>
      <xdr:colOff>114300</xdr:colOff>
      <xdr:row>96</xdr:row>
      <xdr:rowOff>115337</xdr:rowOff>
    </xdr:to>
    <xdr:cxnSp macro="">
      <xdr:nvCxnSpPr>
        <xdr:cNvPr id="458" name="直線コネクタ 457"/>
        <xdr:cNvCxnSpPr/>
      </xdr:nvCxnSpPr>
      <xdr:spPr>
        <a:xfrm>
          <a:off x="8750300" y="16523331"/>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64131</xdr:rowOff>
    </xdr:from>
    <xdr:to>
      <xdr:col>45</xdr:col>
      <xdr:colOff>177800</xdr:colOff>
      <xdr:row>98</xdr:row>
      <xdr:rowOff>843</xdr:rowOff>
    </xdr:to>
    <xdr:cxnSp macro="">
      <xdr:nvCxnSpPr>
        <xdr:cNvPr id="461" name="直線コネクタ 460"/>
        <xdr:cNvCxnSpPr/>
      </xdr:nvCxnSpPr>
      <xdr:spPr>
        <a:xfrm flipV="1">
          <a:off x="7861300" y="16523331"/>
          <a:ext cx="889000" cy="27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157142</xdr:rowOff>
    </xdr:from>
    <xdr:to>
      <xdr:col>41</xdr:col>
      <xdr:colOff>50800</xdr:colOff>
      <xdr:row>98</xdr:row>
      <xdr:rowOff>843</xdr:rowOff>
    </xdr:to>
    <xdr:cxnSp macro="">
      <xdr:nvCxnSpPr>
        <xdr:cNvPr id="464" name="直線コネクタ 463"/>
        <xdr:cNvCxnSpPr/>
      </xdr:nvCxnSpPr>
      <xdr:spPr>
        <a:xfrm>
          <a:off x="6972300" y="16616342"/>
          <a:ext cx="889000" cy="1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143427</xdr:rowOff>
    </xdr:from>
    <xdr:to>
      <xdr:col>36</xdr:col>
      <xdr:colOff>165100</xdr:colOff>
      <xdr:row>97</xdr:row>
      <xdr:rowOff>73577</xdr:rowOff>
    </xdr:to>
    <xdr:sp macro="" textlink="">
      <xdr:nvSpPr>
        <xdr:cNvPr id="467" name="フローチャート: 判断 466"/>
        <xdr:cNvSpPr/>
      </xdr:nvSpPr>
      <xdr:spPr>
        <a:xfrm>
          <a:off x="6921500" y="1660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64704</xdr:rowOff>
    </xdr:from>
    <xdr:ext cx="534377" cy="259045"/>
    <xdr:sp macro="" textlink="">
      <xdr:nvSpPr>
        <xdr:cNvPr id="468" name="テキスト ボックス 467"/>
        <xdr:cNvSpPr txBox="1"/>
      </xdr:nvSpPr>
      <xdr:spPr>
        <a:xfrm>
          <a:off x="6705111" y="1669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56411</xdr:rowOff>
    </xdr:from>
    <xdr:to>
      <xdr:col>55</xdr:col>
      <xdr:colOff>50800</xdr:colOff>
      <xdr:row>96</xdr:row>
      <xdr:rowOff>158011</xdr:rowOff>
    </xdr:to>
    <xdr:sp macro="" textlink="">
      <xdr:nvSpPr>
        <xdr:cNvPr id="474" name="楕円 473"/>
        <xdr:cNvSpPr/>
      </xdr:nvSpPr>
      <xdr:spPr>
        <a:xfrm>
          <a:off x="10426700" y="165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79288</xdr:rowOff>
    </xdr:from>
    <xdr:ext cx="534377" cy="259045"/>
    <xdr:sp macro="" textlink="">
      <xdr:nvSpPr>
        <xdr:cNvPr id="475" name="普通建設事業費 （ うち更新整備　）該当値テキスト"/>
        <xdr:cNvSpPr txBox="1"/>
      </xdr:nvSpPr>
      <xdr:spPr>
        <a:xfrm>
          <a:off x="10528300" y="1636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64537</xdr:rowOff>
    </xdr:from>
    <xdr:to>
      <xdr:col>50</xdr:col>
      <xdr:colOff>165100</xdr:colOff>
      <xdr:row>96</xdr:row>
      <xdr:rowOff>166137</xdr:rowOff>
    </xdr:to>
    <xdr:sp macro="" textlink="">
      <xdr:nvSpPr>
        <xdr:cNvPr id="476" name="楕円 475"/>
        <xdr:cNvSpPr/>
      </xdr:nvSpPr>
      <xdr:spPr>
        <a:xfrm>
          <a:off x="9588500" y="165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157264</xdr:rowOff>
    </xdr:from>
    <xdr:ext cx="534377" cy="259045"/>
    <xdr:sp macro="" textlink="">
      <xdr:nvSpPr>
        <xdr:cNvPr id="477" name="テキスト ボックス 476"/>
        <xdr:cNvSpPr txBox="1"/>
      </xdr:nvSpPr>
      <xdr:spPr>
        <a:xfrm>
          <a:off x="9372111" y="166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13331</xdr:rowOff>
    </xdr:from>
    <xdr:to>
      <xdr:col>46</xdr:col>
      <xdr:colOff>38100</xdr:colOff>
      <xdr:row>96</xdr:row>
      <xdr:rowOff>114931</xdr:rowOff>
    </xdr:to>
    <xdr:sp macro="" textlink="">
      <xdr:nvSpPr>
        <xdr:cNvPr id="478" name="楕円 477"/>
        <xdr:cNvSpPr/>
      </xdr:nvSpPr>
      <xdr:spPr>
        <a:xfrm>
          <a:off x="8699500" y="164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131458</xdr:rowOff>
    </xdr:from>
    <xdr:ext cx="534377" cy="259045"/>
    <xdr:sp macro="" textlink="">
      <xdr:nvSpPr>
        <xdr:cNvPr id="479" name="テキスト ボックス 478"/>
        <xdr:cNvSpPr txBox="1"/>
      </xdr:nvSpPr>
      <xdr:spPr>
        <a:xfrm>
          <a:off x="8483111" y="1624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121493</xdr:rowOff>
    </xdr:from>
    <xdr:to>
      <xdr:col>41</xdr:col>
      <xdr:colOff>101600</xdr:colOff>
      <xdr:row>98</xdr:row>
      <xdr:rowOff>51643</xdr:rowOff>
    </xdr:to>
    <xdr:sp macro="" textlink="">
      <xdr:nvSpPr>
        <xdr:cNvPr id="480" name="楕円 479"/>
        <xdr:cNvSpPr/>
      </xdr:nvSpPr>
      <xdr:spPr>
        <a:xfrm>
          <a:off x="7810500" y="167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42770</xdr:rowOff>
    </xdr:from>
    <xdr:ext cx="469744" cy="259045"/>
    <xdr:sp macro="" textlink="">
      <xdr:nvSpPr>
        <xdr:cNvPr id="481" name="テキスト ボックス 480"/>
        <xdr:cNvSpPr txBox="1"/>
      </xdr:nvSpPr>
      <xdr:spPr>
        <a:xfrm>
          <a:off x="7626428" y="168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106342</xdr:rowOff>
    </xdr:from>
    <xdr:to>
      <xdr:col>36</xdr:col>
      <xdr:colOff>165100</xdr:colOff>
      <xdr:row>97</xdr:row>
      <xdr:rowOff>36492</xdr:rowOff>
    </xdr:to>
    <xdr:sp macro="" textlink="">
      <xdr:nvSpPr>
        <xdr:cNvPr id="482" name="楕円 481"/>
        <xdr:cNvSpPr/>
      </xdr:nvSpPr>
      <xdr:spPr>
        <a:xfrm>
          <a:off x="6921500" y="1656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53019</xdr:rowOff>
    </xdr:from>
    <xdr:ext cx="534377" cy="259045"/>
    <xdr:sp macro="" textlink="">
      <xdr:nvSpPr>
        <xdr:cNvPr id="483" name="テキスト ボックス 482"/>
        <xdr:cNvSpPr txBox="1"/>
      </xdr:nvSpPr>
      <xdr:spPr>
        <a:xfrm>
          <a:off x="6705111" y="163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149278</xdr:rowOff>
    </xdr:from>
    <xdr:to>
      <xdr:col>85</xdr:col>
      <xdr:colOff>127000</xdr:colOff>
      <xdr:row>37</xdr:row>
      <xdr:rowOff>65268</xdr:rowOff>
    </xdr:to>
    <xdr:cxnSp macro="">
      <xdr:nvCxnSpPr>
        <xdr:cNvPr id="510" name="直線コネクタ 509"/>
        <xdr:cNvCxnSpPr/>
      </xdr:nvCxnSpPr>
      <xdr:spPr>
        <a:xfrm flipV="1">
          <a:off x="15481300" y="6150028"/>
          <a:ext cx="838200" cy="2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98462</xdr:rowOff>
    </xdr:from>
    <xdr:ext cx="469744" cy="259045"/>
    <xdr:sp macro="" textlink="">
      <xdr:nvSpPr>
        <xdr:cNvPr id="511" name="災害復旧事業費平均値テキスト"/>
        <xdr:cNvSpPr txBox="1"/>
      </xdr:nvSpPr>
      <xdr:spPr>
        <a:xfrm>
          <a:off x="16370300" y="6442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65268</xdr:rowOff>
    </xdr:from>
    <xdr:to>
      <xdr:col>81</xdr:col>
      <xdr:colOff>50800</xdr:colOff>
      <xdr:row>38</xdr:row>
      <xdr:rowOff>68103</xdr:rowOff>
    </xdr:to>
    <xdr:cxnSp macro="">
      <xdr:nvCxnSpPr>
        <xdr:cNvPr id="513" name="直線コネクタ 512"/>
        <xdr:cNvCxnSpPr/>
      </xdr:nvCxnSpPr>
      <xdr:spPr>
        <a:xfrm flipV="1">
          <a:off x="14592300" y="6408918"/>
          <a:ext cx="889000" cy="1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68103</xdr:rowOff>
    </xdr:from>
    <xdr:to>
      <xdr:col>76</xdr:col>
      <xdr:colOff>114300</xdr:colOff>
      <xdr:row>38</xdr:row>
      <xdr:rowOff>82253</xdr:rowOff>
    </xdr:to>
    <xdr:cxnSp macro="">
      <xdr:nvCxnSpPr>
        <xdr:cNvPr id="516" name="直線コネクタ 515"/>
        <xdr:cNvCxnSpPr/>
      </xdr:nvCxnSpPr>
      <xdr:spPr>
        <a:xfrm flipV="1">
          <a:off x="13703300" y="6583203"/>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80721</xdr:rowOff>
    </xdr:from>
    <xdr:to>
      <xdr:col>71</xdr:col>
      <xdr:colOff>177800</xdr:colOff>
      <xdr:row>38</xdr:row>
      <xdr:rowOff>82253</xdr:rowOff>
    </xdr:to>
    <xdr:cxnSp macro="">
      <xdr:nvCxnSpPr>
        <xdr:cNvPr id="519" name="直線コネクタ 518"/>
        <xdr:cNvCxnSpPr/>
      </xdr:nvCxnSpPr>
      <xdr:spPr>
        <a:xfrm>
          <a:off x="12814300" y="6595821"/>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45031</xdr:rowOff>
    </xdr:from>
    <xdr:to>
      <xdr:col>67</xdr:col>
      <xdr:colOff>101600</xdr:colOff>
      <xdr:row>38</xdr:row>
      <xdr:rowOff>146631</xdr:rowOff>
    </xdr:to>
    <xdr:sp macro="" textlink="">
      <xdr:nvSpPr>
        <xdr:cNvPr id="522" name="フローチャート: 判断 521"/>
        <xdr:cNvSpPr/>
      </xdr:nvSpPr>
      <xdr:spPr>
        <a:xfrm>
          <a:off x="12763500" y="656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137758</xdr:rowOff>
    </xdr:from>
    <xdr:ext cx="469744" cy="259045"/>
    <xdr:sp macro="" textlink="">
      <xdr:nvSpPr>
        <xdr:cNvPr id="523" name="テキスト ボックス 522"/>
        <xdr:cNvSpPr txBox="1"/>
      </xdr:nvSpPr>
      <xdr:spPr>
        <a:xfrm>
          <a:off x="12579428" y="665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98478</xdr:rowOff>
    </xdr:from>
    <xdr:to>
      <xdr:col>85</xdr:col>
      <xdr:colOff>177800</xdr:colOff>
      <xdr:row>36</xdr:row>
      <xdr:rowOff>28628</xdr:rowOff>
    </xdr:to>
    <xdr:sp macro="" textlink="">
      <xdr:nvSpPr>
        <xdr:cNvPr id="529" name="楕円 528"/>
        <xdr:cNvSpPr/>
      </xdr:nvSpPr>
      <xdr:spPr>
        <a:xfrm>
          <a:off x="16268700" y="60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121355</xdr:rowOff>
    </xdr:from>
    <xdr:ext cx="534377" cy="259045"/>
    <xdr:sp macro="" textlink="">
      <xdr:nvSpPr>
        <xdr:cNvPr id="530" name="災害復旧事業費該当値テキスト"/>
        <xdr:cNvSpPr txBox="1"/>
      </xdr:nvSpPr>
      <xdr:spPr>
        <a:xfrm>
          <a:off x="16370300" y="595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14468</xdr:rowOff>
    </xdr:from>
    <xdr:to>
      <xdr:col>81</xdr:col>
      <xdr:colOff>101600</xdr:colOff>
      <xdr:row>37</xdr:row>
      <xdr:rowOff>116068</xdr:rowOff>
    </xdr:to>
    <xdr:sp macro="" textlink="">
      <xdr:nvSpPr>
        <xdr:cNvPr id="531" name="楕円 530"/>
        <xdr:cNvSpPr/>
      </xdr:nvSpPr>
      <xdr:spPr>
        <a:xfrm>
          <a:off x="15430500" y="63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132595</xdr:rowOff>
    </xdr:from>
    <xdr:ext cx="534377" cy="259045"/>
    <xdr:sp macro="" textlink="">
      <xdr:nvSpPr>
        <xdr:cNvPr id="532" name="テキスト ボックス 531"/>
        <xdr:cNvSpPr txBox="1"/>
      </xdr:nvSpPr>
      <xdr:spPr>
        <a:xfrm>
          <a:off x="15214111" y="61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17303</xdr:rowOff>
    </xdr:from>
    <xdr:to>
      <xdr:col>76</xdr:col>
      <xdr:colOff>165100</xdr:colOff>
      <xdr:row>38</xdr:row>
      <xdr:rowOff>118903</xdr:rowOff>
    </xdr:to>
    <xdr:sp macro="" textlink="">
      <xdr:nvSpPr>
        <xdr:cNvPr id="533" name="楕円 532"/>
        <xdr:cNvSpPr/>
      </xdr:nvSpPr>
      <xdr:spPr>
        <a:xfrm>
          <a:off x="14541500" y="65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110030</xdr:rowOff>
    </xdr:from>
    <xdr:ext cx="469744" cy="259045"/>
    <xdr:sp macro="" textlink="">
      <xdr:nvSpPr>
        <xdr:cNvPr id="534" name="テキスト ボックス 533"/>
        <xdr:cNvSpPr txBox="1"/>
      </xdr:nvSpPr>
      <xdr:spPr>
        <a:xfrm>
          <a:off x="14357428" y="662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31453</xdr:rowOff>
    </xdr:from>
    <xdr:to>
      <xdr:col>72</xdr:col>
      <xdr:colOff>38100</xdr:colOff>
      <xdr:row>38</xdr:row>
      <xdr:rowOff>133053</xdr:rowOff>
    </xdr:to>
    <xdr:sp macro="" textlink="">
      <xdr:nvSpPr>
        <xdr:cNvPr id="535" name="楕円 534"/>
        <xdr:cNvSpPr/>
      </xdr:nvSpPr>
      <xdr:spPr>
        <a:xfrm>
          <a:off x="13652500" y="65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124180</xdr:rowOff>
    </xdr:from>
    <xdr:ext cx="469744" cy="259045"/>
    <xdr:sp macro="" textlink="">
      <xdr:nvSpPr>
        <xdr:cNvPr id="536" name="テキスト ボックス 535"/>
        <xdr:cNvSpPr txBox="1"/>
      </xdr:nvSpPr>
      <xdr:spPr>
        <a:xfrm>
          <a:off x="13468428" y="663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29921</xdr:rowOff>
    </xdr:from>
    <xdr:to>
      <xdr:col>67</xdr:col>
      <xdr:colOff>101600</xdr:colOff>
      <xdr:row>38</xdr:row>
      <xdr:rowOff>131521</xdr:rowOff>
    </xdr:to>
    <xdr:sp macro="" textlink="">
      <xdr:nvSpPr>
        <xdr:cNvPr id="537" name="楕円 536"/>
        <xdr:cNvSpPr/>
      </xdr:nvSpPr>
      <xdr:spPr>
        <a:xfrm>
          <a:off x="12763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148048</xdr:rowOff>
    </xdr:from>
    <xdr:ext cx="469744" cy="259045"/>
    <xdr:sp macro="" textlink="">
      <xdr:nvSpPr>
        <xdr:cNvPr id="538" name="テキスト ボックス 537"/>
        <xdr:cNvSpPr txBox="1"/>
      </xdr:nvSpPr>
      <xdr:spPr>
        <a:xfrm>
          <a:off x="12579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1" name="フローチャート: 判断 58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2" name="テキスト ボックス 581"/>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7" name="テキスト ボックス 596"/>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9147</xdr:rowOff>
    </xdr:from>
    <xdr:to>
      <xdr:col>85</xdr:col>
      <xdr:colOff>127000</xdr:colOff>
      <xdr:row>75</xdr:row>
      <xdr:rowOff>35108</xdr:rowOff>
    </xdr:to>
    <xdr:cxnSp macro="">
      <xdr:nvCxnSpPr>
        <xdr:cNvPr id="626" name="直線コネクタ 625"/>
        <xdr:cNvCxnSpPr/>
      </xdr:nvCxnSpPr>
      <xdr:spPr>
        <a:xfrm flipV="1">
          <a:off x="15481300" y="12867897"/>
          <a:ext cx="8382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7" name="公債費平均値テキスト"/>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35108</xdr:rowOff>
    </xdr:from>
    <xdr:to>
      <xdr:col>81</xdr:col>
      <xdr:colOff>50800</xdr:colOff>
      <xdr:row>75</xdr:row>
      <xdr:rowOff>55979</xdr:rowOff>
    </xdr:to>
    <xdr:cxnSp macro="">
      <xdr:nvCxnSpPr>
        <xdr:cNvPr id="629" name="直線コネクタ 628"/>
        <xdr:cNvCxnSpPr/>
      </xdr:nvCxnSpPr>
      <xdr:spPr>
        <a:xfrm flipV="1">
          <a:off x="14592300" y="12893858"/>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137941</xdr:rowOff>
    </xdr:from>
    <xdr:ext cx="534377" cy="259045"/>
    <xdr:sp macro="" textlink="">
      <xdr:nvSpPr>
        <xdr:cNvPr id="631" name="テキスト ボックス 630"/>
        <xdr:cNvSpPr txBox="1"/>
      </xdr:nvSpPr>
      <xdr:spPr>
        <a:xfrm>
          <a:off x="15214111" y="131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55979</xdr:rowOff>
    </xdr:from>
    <xdr:to>
      <xdr:col>76</xdr:col>
      <xdr:colOff>114300</xdr:colOff>
      <xdr:row>75</xdr:row>
      <xdr:rowOff>65710</xdr:rowOff>
    </xdr:to>
    <xdr:cxnSp macro="">
      <xdr:nvCxnSpPr>
        <xdr:cNvPr id="632" name="直線コネクタ 631"/>
        <xdr:cNvCxnSpPr/>
      </xdr:nvCxnSpPr>
      <xdr:spPr>
        <a:xfrm flipV="1">
          <a:off x="13703300" y="12914729"/>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142392</xdr:rowOff>
    </xdr:from>
    <xdr:ext cx="534377" cy="259045"/>
    <xdr:sp macro="" textlink="">
      <xdr:nvSpPr>
        <xdr:cNvPr id="634" name="テキスト ボックス 633"/>
        <xdr:cNvSpPr txBox="1"/>
      </xdr:nvSpPr>
      <xdr:spPr>
        <a:xfrm>
          <a:off x="14325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49654</xdr:rowOff>
    </xdr:from>
    <xdr:to>
      <xdr:col>71</xdr:col>
      <xdr:colOff>177800</xdr:colOff>
      <xdr:row>75</xdr:row>
      <xdr:rowOff>65710</xdr:rowOff>
    </xdr:to>
    <xdr:cxnSp macro="">
      <xdr:nvCxnSpPr>
        <xdr:cNvPr id="635" name="直線コネクタ 634"/>
        <xdr:cNvCxnSpPr/>
      </xdr:nvCxnSpPr>
      <xdr:spPr>
        <a:xfrm>
          <a:off x="12814300" y="12908404"/>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13552</xdr:rowOff>
    </xdr:from>
    <xdr:ext cx="534377" cy="259045"/>
    <xdr:sp macro="" textlink="">
      <xdr:nvSpPr>
        <xdr:cNvPr id="637" name="テキスト ボックス 636"/>
        <xdr:cNvSpPr txBox="1"/>
      </xdr:nvSpPr>
      <xdr:spPr>
        <a:xfrm>
          <a:off x="13436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126954</xdr:rowOff>
    </xdr:from>
    <xdr:to>
      <xdr:col>67</xdr:col>
      <xdr:colOff>101600</xdr:colOff>
      <xdr:row>76</xdr:row>
      <xdr:rowOff>57103</xdr:rowOff>
    </xdr:to>
    <xdr:sp macro="" textlink="">
      <xdr:nvSpPr>
        <xdr:cNvPr id="638" name="フローチャート: 判断 637"/>
        <xdr:cNvSpPr/>
      </xdr:nvSpPr>
      <xdr:spPr>
        <a:xfrm>
          <a:off x="12763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48232</xdr:rowOff>
    </xdr:from>
    <xdr:ext cx="534377" cy="259045"/>
    <xdr:sp macro="" textlink="">
      <xdr:nvSpPr>
        <xdr:cNvPr id="639" name="テキスト ボックス 638"/>
        <xdr:cNvSpPr txBox="1"/>
      </xdr:nvSpPr>
      <xdr:spPr>
        <a:xfrm>
          <a:off x="12547111" y="130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129797</xdr:rowOff>
    </xdr:from>
    <xdr:to>
      <xdr:col>85</xdr:col>
      <xdr:colOff>177800</xdr:colOff>
      <xdr:row>75</xdr:row>
      <xdr:rowOff>59947</xdr:rowOff>
    </xdr:to>
    <xdr:sp macro="" textlink="">
      <xdr:nvSpPr>
        <xdr:cNvPr id="645" name="楕円 644"/>
        <xdr:cNvSpPr/>
      </xdr:nvSpPr>
      <xdr:spPr>
        <a:xfrm>
          <a:off x="16268700" y="128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152674</xdr:rowOff>
    </xdr:from>
    <xdr:ext cx="534377" cy="259045"/>
    <xdr:sp macro="" textlink="">
      <xdr:nvSpPr>
        <xdr:cNvPr id="646" name="公債費該当値テキスト"/>
        <xdr:cNvSpPr txBox="1"/>
      </xdr:nvSpPr>
      <xdr:spPr>
        <a:xfrm>
          <a:off x="16370300" y="1266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155758</xdr:rowOff>
    </xdr:from>
    <xdr:to>
      <xdr:col>81</xdr:col>
      <xdr:colOff>101600</xdr:colOff>
      <xdr:row>75</xdr:row>
      <xdr:rowOff>85908</xdr:rowOff>
    </xdr:to>
    <xdr:sp macro="" textlink="">
      <xdr:nvSpPr>
        <xdr:cNvPr id="647" name="楕円 646"/>
        <xdr:cNvSpPr/>
      </xdr:nvSpPr>
      <xdr:spPr>
        <a:xfrm>
          <a:off x="15430500" y="128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102435</xdr:rowOff>
    </xdr:from>
    <xdr:ext cx="534377" cy="259045"/>
    <xdr:sp macro="" textlink="">
      <xdr:nvSpPr>
        <xdr:cNvPr id="648" name="テキスト ボックス 647"/>
        <xdr:cNvSpPr txBox="1"/>
      </xdr:nvSpPr>
      <xdr:spPr>
        <a:xfrm>
          <a:off x="15214111" y="126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5179</xdr:rowOff>
    </xdr:from>
    <xdr:to>
      <xdr:col>76</xdr:col>
      <xdr:colOff>165100</xdr:colOff>
      <xdr:row>75</xdr:row>
      <xdr:rowOff>106779</xdr:rowOff>
    </xdr:to>
    <xdr:sp macro="" textlink="">
      <xdr:nvSpPr>
        <xdr:cNvPr id="649" name="楕円 648"/>
        <xdr:cNvSpPr/>
      </xdr:nvSpPr>
      <xdr:spPr>
        <a:xfrm>
          <a:off x="14541500" y="128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123306</xdr:rowOff>
    </xdr:from>
    <xdr:ext cx="534377" cy="259045"/>
    <xdr:sp macro="" textlink="">
      <xdr:nvSpPr>
        <xdr:cNvPr id="650" name="テキスト ボックス 649"/>
        <xdr:cNvSpPr txBox="1"/>
      </xdr:nvSpPr>
      <xdr:spPr>
        <a:xfrm>
          <a:off x="14325111" y="126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14910</xdr:rowOff>
    </xdr:from>
    <xdr:to>
      <xdr:col>72</xdr:col>
      <xdr:colOff>38100</xdr:colOff>
      <xdr:row>75</xdr:row>
      <xdr:rowOff>116510</xdr:rowOff>
    </xdr:to>
    <xdr:sp macro="" textlink="">
      <xdr:nvSpPr>
        <xdr:cNvPr id="651" name="楕円 650"/>
        <xdr:cNvSpPr/>
      </xdr:nvSpPr>
      <xdr:spPr>
        <a:xfrm>
          <a:off x="13652500" y="128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133037</xdr:rowOff>
    </xdr:from>
    <xdr:ext cx="534377" cy="259045"/>
    <xdr:sp macro="" textlink="">
      <xdr:nvSpPr>
        <xdr:cNvPr id="652" name="テキスト ボックス 651"/>
        <xdr:cNvSpPr txBox="1"/>
      </xdr:nvSpPr>
      <xdr:spPr>
        <a:xfrm>
          <a:off x="13436111" y="126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170304</xdr:rowOff>
    </xdr:from>
    <xdr:to>
      <xdr:col>67</xdr:col>
      <xdr:colOff>101600</xdr:colOff>
      <xdr:row>75</xdr:row>
      <xdr:rowOff>100454</xdr:rowOff>
    </xdr:to>
    <xdr:sp macro="" textlink="">
      <xdr:nvSpPr>
        <xdr:cNvPr id="653" name="楕円 652"/>
        <xdr:cNvSpPr/>
      </xdr:nvSpPr>
      <xdr:spPr>
        <a:xfrm>
          <a:off x="12763500" y="1285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116981</xdr:rowOff>
    </xdr:from>
    <xdr:ext cx="534377" cy="259045"/>
    <xdr:sp macro="" textlink="">
      <xdr:nvSpPr>
        <xdr:cNvPr id="654" name="テキスト ボックス 653"/>
        <xdr:cNvSpPr txBox="1"/>
      </xdr:nvSpPr>
      <xdr:spPr>
        <a:xfrm>
          <a:off x="12547111" y="1263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140827</xdr:rowOff>
    </xdr:from>
    <xdr:to>
      <xdr:col>85</xdr:col>
      <xdr:colOff>127000</xdr:colOff>
      <xdr:row>97</xdr:row>
      <xdr:rowOff>160229</xdr:rowOff>
    </xdr:to>
    <xdr:cxnSp macro="">
      <xdr:nvCxnSpPr>
        <xdr:cNvPr id="683" name="直線コネクタ 682"/>
        <xdr:cNvCxnSpPr/>
      </xdr:nvCxnSpPr>
      <xdr:spPr>
        <a:xfrm flipV="1">
          <a:off x="15481300" y="16771477"/>
          <a:ext cx="8382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2382</xdr:rowOff>
    </xdr:from>
    <xdr:ext cx="534377" cy="259045"/>
    <xdr:sp macro="" textlink="">
      <xdr:nvSpPr>
        <xdr:cNvPr id="684" name="積立金平均値テキスト"/>
        <xdr:cNvSpPr txBox="1"/>
      </xdr:nvSpPr>
      <xdr:spPr>
        <a:xfrm>
          <a:off x="16370300" y="16804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77963</xdr:rowOff>
    </xdr:from>
    <xdr:to>
      <xdr:col>81</xdr:col>
      <xdr:colOff>50800</xdr:colOff>
      <xdr:row>97</xdr:row>
      <xdr:rowOff>160229</xdr:rowOff>
    </xdr:to>
    <xdr:cxnSp macro="">
      <xdr:nvCxnSpPr>
        <xdr:cNvPr id="686" name="直線コネクタ 685"/>
        <xdr:cNvCxnSpPr/>
      </xdr:nvCxnSpPr>
      <xdr:spPr>
        <a:xfrm>
          <a:off x="14592300" y="16708613"/>
          <a:ext cx="889000" cy="8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8" name="テキスト ボックス 687"/>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77963</xdr:rowOff>
    </xdr:from>
    <xdr:to>
      <xdr:col>76</xdr:col>
      <xdr:colOff>114300</xdr:colOff>
      <xdr:row>97</xdr:row>
      <xdr:rowOff>148561</xdr:rowOff>
    </xdr:to>
    <xdr:cxnSp macro="">
      <xdr:nvCxnSpPr>
        <xdr:cNvPr id="689" name="直線コネクタ 688"/>
        <xdr:cNvCxnSpPr/>
      </xdr:nvCxnSpPr>
      <xdr:spPr>
        <a:xfrm flipV="1">
          <a:off x="13703300" y="16708613"/>
          <a:ext cx="889000" cy="7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1" name="テキスト ボックス 690"/>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139044</xdr:rowOff>
    </xdr:from>
    <xdr:to>
      <xdr:col>71</xdr:col>
      <xdr:colOff>177800</xdr:colOff>
      <xdr:row>97</xdr:row>
      <xdr:rowOff>148561</xdr:rowOff>
    </xdr:to>
    <xdr:cxnSp macro="">
      <xdr:nvCxnSpPr>
        <xdr:cNvPr id="692" name="直線コネクタ 691"/>
        <xdr:cNvCxnSpPr/>
      </xdr:nvCxnSpPr>
      <xdr:spPr>
        <a:xfrm>
          <a:off x="12814300" y="16769694"/>
          <a:ext cx="8890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154233</xdr:rowOff>
    </xdr:from>
    <xdr:ext cx="534377" cy="259045"/>
    <xdr:sp macro="" textlink="">
      <xdr:nvSpPr>
        <xdr:cNvPr id="694" name="テキスト ボックス 693"/>
        <xdr:cNvSpPr txBox="1"/>
      </xdr:nvSpPr>
      <xdr:spPr>
        <a:xfrm>
          <a:off x="13436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20176</xdr:rowOff>
    </xdr:from>
    <xdr:to>
      <xdr:col>67</xdr:col>
      <xdr:colOff>101600</xdr:colOff>
      <xdr:row>98</xdr:row>
      <xdr:rowOff>121776</xdr:rowOff>
    </xdr:to>
    <xdr:sp macro="" textlink="">
      <xdr:nvSpPr>
        <xdr:cNvPr id="695" name="フローチャート: 判断 694"/>
        <xdr:cNvSpPr/>
      </xdr:nvSpPr>
      <xdr:spPr>
        <a:xfrm>
          <a:off x="12763500" y="168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112903</xdr:rowOff>
    </xdr:from>
    <xdr:ext cx="534377" cy="259045"/>
    <xdr:sp macro="" textlink="">
      <xdr:nvSpPr>
        <xdr:cNvPr id="696" name="テキスト ボックス 695"/>
        <xdr:cNvSpPr txBox="1"/>
      </xdr:nvSpPr>
      <xdr:spPr>
        <a:xfrm>
          <a:off x="12547111" y="169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90027</xdr:rowOff>
    </xdr:from>
    <xdr:to>
      <xdr:col>85</xdr:col>
      <xdr:colOff>177800</xdr:colOff>
      <xdr:row>98</xdr:row>
      <xdr:rowOff>20177</xdr:rowOff>
    </xdr:to>
    <xdr:sp macro="" textlink="">
      <xdr:nvSpPr>
        <xdr:cNvPr id="702" name="楕円 701"/>
        <xdr:cNvSpPr/>
      </xdr:nvSpPr>
      <xdr:spPr>
        <a:xfrm>
          <a:off x="16268700" y="167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112904</xdr:rowOff>
    </xdr:from>
    <xdr:ext cx="534377" cy="259045"/>
    <xdr:sp macro="" textlink="">
      <xdr:nvSpPr>
        <xdr:cNvPr id="703" name="積立金該当値テキスト"/>
        <xdr:cNvSpPr txBox="1"/>
      </xdr:nvSpPr>
      <xdr:spPr>
        <a:xfrm>
          <a:off x="16370300" y="165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109429</xdr:rowOff>
    </xdr:from>
    <xdr:to>
      <xdr:col>81</xdr:col>
      <xdr:colOff>101600</xdr:colOff>
      <xdr:row>98</xdr:row>
      <xdr:rowOff>39579</xdr:rowOff>
    </xdr:to>
    <xdr:sp macro="" textlink="">
      <xdr:nvSpPr>
        <xdr:cNvPr id="704" name="楕円 703"/>
        <xdr:cNvSpPr/>
      </xdr:nvSpPr>
      <xdr:spPr>
        <a:xfrm>
          <a:off x="15430500" y="167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56106</xdr:rowOff>
    </xdr:from>
    <xdr:ext cx="534377" cy="259045"/>
    <xdr:sp macro="" textlink="">
      <xdr:nvSpPr>
        <xdr:cNvPr id="705" name="テキスト ボックス 704"/>
        <xdr:cNvSpPr txBox="1"/>
      </xdr:nvSpPr>
      <xdr:spPr>
        <a:xfrm>
          <a:off x="15214111" y="165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27163</xdr:rowOff>
    </xdr:from>
    <xdr:to>
      <xdr:col>76</xdr:col>
      <xdr:colOff>165100</xdr:colOff>
      <xdr:row>97</xdr:row>
      <xdr:rowOff>128763</xdr:rowOff>
    </xdr:to>
    <xdr:sp macro="" textlink="">
      <xdr:nvSpPr>
        <xdr:cNvPr id="706" name="楕円 705"/>
        <xdr:cNvSpPr/>
      </xdr:nvSpPr>
      <xdr:spPr>
        <a:xfrm>
          <a:off x="14541500" y="166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145290</xdr:rowOff>
    </xdr:from>
    <xdr:ext cx="534377" cy="259045"/>
    <xdr:sp macro="" textlink="">
      <xdr:nvSpPr>
        <xdr:cNvPr id="707" name="テキスト ボックス 706"/>
        <xdr:cNvSpPr txBox="1"/>
      </xdr:nvSpPr>
      <xdr:spPr>
        <a:xfrm>
          <a:off x="14325111" y="1643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97761</xdr:rowOff>
    </xdr:from>
    <xdr:to>
      <xdr:col>72</xdr:col>
      <xdr:colOff>38100</xdr:colOff>
      <xdr:row>98</xdr:row>
      <xdr:rowOff>27911</xdr:rowOff>
    </xdr:to>
    <xdr:sp macro="" textlink="">
      <xdr:nvSpPr>
        <xdr:cNvPr id="708" name="楕円 707"/>
        <xdr:cNvSpPr/>
      </xdr:nvSpPr>
      <xdr:spPr>
        <a:xfrm>
          <a:off x="13652500" y="167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44438</xdr:rowOff>
    </xdr:from>
    <xdr:ext cx="534377" cy="259045"/>
    <xdr:sp macro="" textlink="">
      <xdr:nvSpPr>
        <xdr:cNvPr id="709" name="テキスト ボックス 708"/>
        <xdr:cNvSpPr txBox="1"/>
      </xdr:nvSpPr>
      <xdr:spPr>
        <a:xfrm>
          <a:off x="13436111" y="165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88244</xdr:rowOff>
    </xdr:from>
    <xdr:to>
      <xdr:col>67</xdr:col>
      <xdr:colOff>101600</xdr:colOff>
      <xdr:row>98</xdr:row>
      <xdr:rowOff>18394</xdr:rowOff>
    </xdr:to>
    <xdr:sp macro="" textlink="">
      <xdr:nvSpPr>
        <xdr:cNvPr id="710" name="楕円 709"/>
        <xdr:cNvSpPr/>
      </xdr:nvSpPr>
      <xdr:spPr>
        <a:xfrm>
          <a:off x="12763500" y="167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34921</xdr:rowOff>
    </xdr:from>
    <xdr:ext cx="534377" cy="259045"/>
    <xdr:sp macro="" textlink="">
      <xdr:nvSpPr>
        <xdr:cNvPr id="711" name="テキスト ボックス 710"/>
        <xdr:cNvSpPr txBox="1"/>
      </xdr:nvSpPr>
      <xdr:spPr>
        <a:xfrm>
          <a:off x="12547111" y="1649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97828</xdr:rowOff>
    </xdr:from>
    <xdr:to>
      <xdr:col>116</xdr:col>
      <xdr:colOff>63500</xdr:colOff>
      <xdr:row>38</xdr:row>
      <xdr:rowOff>147892</xdr:rowOff>
    </xdr:to>
    <xdr:cxnSp macro="">
      <xdr:nvCxnSpPr>
        <xdr:cNvPr id="740" name="直線コネクタ 739"/>
        <xdr:cNvCxnSpPr/>
      </xdr:nvCxnSpPr>
      <xdr:spPr>
        <a:xfrm>
          <a:off x="21323300" y="6270028"/>
          <a:ext cx="838200" cy="3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97828</xdr:rowOff>
    </xdr:from>
    <xdr:to>
      <xdr:col>111</xdr:col>
      <xdr:colOff>177800</xdr:colOff>
      <xdr:row>37</xdr:row>
      <xdr:rowOff>108382</xdr:rowOff>
    </xdr:to>
    <xdr:cxnSp macro="">
      <xdr:nvCxnSpPr>
        <xdr:cNvPr id="743" name="直線コネクタ 742"/>
        <xdr:cNvCxnSpPr/>
      </xdr:nvCxnSpPr>
      <xdr:spPr>
        <a:xfrm flipV="1">
          <a:off x="20434300" y="6270028"/>
          <a:ext cx="889000" cy="18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120896</xdr:rowOff>
    </xdr:from>
    <xdr:ext cx="469744" cy="259045"/>
    <xdr:sp macro="" textlink="">
      <xdr:nvSpPr>
        <xdr:cNvPr id="745" name="テキスト ボックス 744"/>
        <xdr:cNvSpPr txBox="1"/>
      </xdr:nvSpPr>
      <xdr:spPr>
        <a:xfrm>
          <a:off x="21088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108382</xdr:rowOff>
    </xdr:from>
    <xdr:to>
      <xdr:col>107</xdr:col>
      <xdr:colOff>50800</xdr:colOff>
      <xdr:row>37</xdr:row>
      <xdr:rowOff>169113</xdr:rowOff>
    </xdr:to>
    <xdr:cxnSp macro="">
      <xdr:nvCxnSpPr>
        <xdr:cNvPr id="746" name="直線コネクタ 745"/>
        <xdr:cNvCxnSpPr/>
      </xdr:nvCxnSpPr>
      <xdr:spPr>
        <a:xfrm flipV="1">
          <a:off x="19545300" y="6452032"/>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138193</xdr:rowOff>
    </xdr:from>
    <xdr:ext cx="469744" cy="259045"/>
    <xdr:sp macro="" textlink="">
      <xdr:nvSpPr>
        <xdr:cNvPr id="748" name="テキスト ボックス 747"/>
        <xdr:cNvSpPr txBox="1"/>
      </xdr:nvSpPr>
      <xdr:spPr>
        <a:xfrm>
          <a:off x="20199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169113</xdr:rowOff>
    </xdr:from>
    <xdr:to>
      <xdr:col>102</xdr:col>
      <xdr:colOff>114300</xdr:colOff>
      <xdr:row>38</xdr:row>
      <xdr:rowOff>106705</xdr:rowOff>
    </xdr:to>
    <xdr:cxnSp macro="">
      <xdr:nvCxnSpPr>
        <xdr:cNvPr id="749" name="直線コネクタ 748"/>
        <xdr:cNvCxnSpPr/>
      </xdr:nvCxnSpPr>
      <xdr:spPr>
        <a:xfrm flipV="1">
          <a:off x="18656300" y="6512763"/>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152137</xdr:rowOff>
    </xdr:from>
    <xdr:ext cx="469744" cy="259045"/>
    <xdr:sp macro="" textlink="">
      <xdr:nvSpPr>
        <xdr:cNvPr id="751" name="テキスト ボックス 750"/>
        <xdr:cNvSpPr txBox="1"/>
      </xdr:nvSpPr>
      <xdr:spPr>
        <a:xfrm>
          <a:off x="19310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171120</xdr:rowOff>
    </xdr:from>
    <xdr:to>
      <xdr:col>98</xdr:col>
      <xdr:colOff>38100</xdr:colOff>
      <xdr:row>38</xdr:row>
      <xdr:rowOff>101270</xdr:rowOff>
    </xdr:to>
    <xdr:sp macro="" textlink="">
      <xdr:nvSpPr>
        <xdr:cNvPr id="752" name="フローチャート: 判断 751"/>
        <xdr:cNvSpPr/>
      </xdr:nvSpPr>
      <xdr:spPr>
        <a:xfrm>
          <a:off x="18605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117797</xdr:rowOff>
    </xdr:from>
    <xdr:ext cx="469744" cy="259045"/>
    <xdr:sp macro="" textlink="">
      <xdr:nvSpPr>
        <xdr:cNvPr id="753" name="テキスト ボックス 752"/>
        <xdr:cNvSpPr txBox="1"/>
      </xdr:nvSpPr>
      <xdr:spPr>
        <a:xfrm>
          <a:off x="18421428" y="62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97092</xdr:rowOff>
    </xdr:from>
    <xdr:to>
      <xdr:col>116</xdr:col>
      <xdr:colOff>114300</xdr:colOff>
      <xdr:row>39</xdr:row>
      <xdr:rowOff>27242</xdr:rowOff>
    </xdr:to>
    <xdr:sp macro="" textlink="">
      <xdr:nvSpPr>
        <xdr:cNvPr id="759" name="楕円 758"/>
        <xdr:cNvSpPr/>
      </xdr:nvSpPr>
      <xdr:spPr>
        <a:xfrm>
          <a:off x="22110700" y="66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32466</xdr:rowOff>
    </xdr:from>
    <xdr:ext cx="469744" cy="259045"/>
    <xdr:sp macro="" textlink="">
      <xdr:nvSpPr>
        <xdr:cNvPr id="760" name="投資及び出資金該当値テキスト"/>
        <xdr:cNvSpPr txBox="1"/>
      </xdr:nvSpPr>
      <xdr:spPr>
        <a:xfrm>
          <a:off x="22212300" y="65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47028</xdr:rowOff>
    </xdr:from>
    <xdr:to>
      <xdr:col>112</xdr:col>
      <xdr:colOff>38100</xdr:colOff>
      <xdr:row>36</xdr:row>
      <xdr:rowOff>148628</xdr:rowOff>
    </xdr:to>
    <xdr:sp macro="" textlink="">
      <xdr:nvSpPr>
        <xdr:cNvPr id="761" name="楕円 760"/>
        <xdr:cNvSpPr/>
      </xdr:nvSpPr>
      <xdr:spPr>
        <a:xfrm>
          <a:off x="21272500" y="62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165155</xdr:rowOff>
    </xdr:from>
    <xdr:ext cx="534377" cy="259045"/>
    <xdr:sp macro="" textlink="">
      <xdr:nvSpPr>
        <xdr:cNvPr id="762" name="テキスト ボックス 761"/>
        <xdr:cNvSpPr txBox="1"/>
      </xdr:nvSpPr>
      <xdr:spPr>
        <a:xfrm>
          <a:off x="21056111" y="59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57582</xdr:rowOff>
    </xdr:from>
    <xdr:to>
      <xdr:col>107</xdr:col>
      <xdr:colOff>101600</xdr:colOff>
      <xdr:row>37</xdr:row>
      <xdr:rowOff>159182</xdr:rowOff>
    </xdr:to>
    <xdr:sp macro="" textlink="">
      <xdr:nvSpPr>
        <xdr:cNvPr id="763" name="楕円 762"/>
        <xdr:cNvSpPr/>
      </xdr:nvSpPr>
      <xdr:spPr>
        <a:xfrm>
          <a:off x="20383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4259</xdr:rowOff>
    </xdr:from>
    <xdr:ext cx="469744" cy="259045"/>
    <xdr:sp macro="" textlink="">
      <xdr:nvSpPr>
        <xdr:cNvPr id="764" name="テキスト ボックス 763"/>
        <xdr:cNvSpPr txBox="1"/>
      </xdr:nvSpPr>
      <xdr:spPr>
        <a:xfrm>
          <a:off x="20199428" y="61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118313</xdr:rowOff>
    </xdr:from>
    <xdr:to>
      <xdr:col>102</xdr:col>
      <xdr:colOff>165100</xdr:colOff>
      <xdr:row>38</xdr:row>
      <xdr:rowOff>48464</xdr:rowOff>
    </xdr:to>
    <xdr:sp macro="" textlink="">
      <xdr:nvSpPr>
        <xdr:cNvPr id="765" name="楕円 764"/>
        <xdr:cNvSpPr/>
      </xdr:nvSpPr>
      <xdr:spPr>
        <a:xfrm>
          <a:off x="19494500" y="64619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64990</xdr:rowOff>
    </xdr:from>
    <xdr:ext cx="469744" cy="259045"/>
    <xdr:sp macro="" textlink="">
      <xdr:nvSpPr>
        <xdr:cNvPr id="766" name="テキスト ボックス 765"/>
        <xdr:cNvSpPr txBox="1"/>
      </xdr:nvSpPr>
      <xdr:spPr>
        <a:xfrm>
          <a:off x="19310428" y="62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55905</xdr:rowOff>
    </xdr:from>
    <xdr:to>
      <xdr:col>98</xdr:col>
      <xdr:colOff>38100</xdr:colOff>
      <xdr:row>38</xdr:row>
      <xdr:rowOff>157505</xdr:rowOff>
    </xdr:to>
    <xdr:sp macro="" textlink="">
      <xdr:nvSpPr>
        <xdr:cNvPr id="767" name="楕円 766"/>
        <xdr:cNvSpPr/>
      </xdr:nvSpPr>
      <xdr:spPr>
        <a:xfrm>
          <a:off x="18605500" y="65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148632</xdr:rowOff>
    </xdr:from>
    <xdr:ext cx="469744" cy="259045"/>
    <xdr:sp macro="" textlink="">
      <xdr:nvSpPr>
        <xdr:cNvPr id="768" name="テキスト ボックス 767"/>
        <xdr:cNvSpPr txBox="1"/>
      </xdr:nvSpPr>
      <xdr:spPr>
        <a:xfrm>
          <a:off x="18421428" y="66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171279</xdr:rowOff>
    </xdr:from>
    <xdr:to>
      <xdr:col>116</xdr:col>
      <xdr:colOff>63500</xdr:colOff>
      <xdr:row>59</xdr:row>
      <xdr:rowOff>50448</xdr:rowOff>
    </xdr:to>
    <xdr:cxnSp macro="">
      <xdr:nvCxnSpPr>
        <xdr:cNvPr id="799" name="直線コネクタ 798"/>
        <xdr:cNvCxnSpPr/>
      </xdr:nvCxnSpPr>
      <xdr:spPr>
        <a:xfrm>
          <a:off x="21323300" y="9943929"/>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171279</xdr:rowOff>
    </xdr:from>
    <xdr:to>
      <xdr:col>111</xdr:col>
      <xdr:colOff>177800</xdr:colOff>
      <xdr:row>58</xdr:row>
      <xdr:rowOff>146166</xdr:rowOff>
    </xdr:to>
    <xdr:cxnSp macro="">
      <xdr:nvCxnSpPr>
        <xdr:cNvPr id="802" name="直線コネクタ 801"/>
        <xdr:cNvCxnSpPr/>
      </xdr:nvCxnSpPr>
      <xdr:spPr>
        <a:xfrm flipV="1">
          <a:off x="20434300" y="9943929"/>
          <a:ext cx="889000" cy="1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129115</xdr:rowOff>
    </xdr:from>
    <xdr:ext cx="469744" cy="259045"/>
    <xdr:sp macro="" textlink="">
      <xdr:nvSpPr>
        <xdr:cNvPr id="804" name="テキスト ボックス 803"/>
        <xdr:cNvSpPr txBox="1"/>
      </xdr:nvSpPr>
      <xdr:spPr>
        <a:xfrm>
          <a:off x="21088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146166</xdr:rowOff>
    </xdr:from>
    <xdr:to>
      <xdr:col>107</xdr:col>
      <xdr:colOff>50800</xdr:colOff>
      <xdr:row>59</xdr:row>
      <xdr:rowOff>47313</xdr:rowOff>
    </xdr:to>
    <xdr:cxnSp macro="">
      <xdr:nvCxnSpPr>
        <xdr:cNvPr id="805" name="直線コネクタ 804"/>
        <xdr:cNvCxnSpPr/>
      </xdr:nvCxnSpPr>
      <xdr:spPr>
        <a:xfrm flipV="1">
          <a:off x="19545300" y="10090266"/>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44864</xdr:rowOff>
    </xdr:from>
    <xdr:to>
      <xdr:col>102</xdr:col>
      <xdr:colOff>114300</xdr:colOff>
      <xdr:row>59</xdr:row>
      <xdr:rowOff>47313</xdr:rowOff>
    </xdr:to>
    <xdr:cxnSp macro="">
      <xdr:nvCxnSpPr>
        <xdr:cNvPr id="808" name="直線コネクタ 807"/>
        <xdr:cNvCxnSpPr/>
      </xdr:nvCxnSpPr>
      <xdr:spPr>
        <a:xfrm>
          <a:off x="18656300" y="1016041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96770</xdr:rowOff>
    </xdr:from>
    <xdr:to>
      <xdr:col>98</xdr:col>
      <xdr:colOff>38100</xdr:colOff>
      <xdr:row>58</xdr:row>
      <xdr:rowOff>26920</xdr:rowOff>
    </xdr:to>
    <xdr:sp macro="" textlink="">
      <xdr:nvSpPr>
        <xdr:cNvPr id="811" name="フローチャート: 判断 810"/>
        <xdr:cNvSpPr/>
      </xdr:nvSpPr>
      <xdr:spPr>
        <a:xfrm>
          <a:off x="18605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43447</xdr:rowOff>
    </xdr:from>
    <xdr:ext cx="469744" cy="259045"/>
    <xdr:sp macro="" textlink="">
      <xdr:nvSpPr>
        <xdr:cNvPr id="812" name="テキスト ボックス 811"/>
        <xdr:cNvSpPr txBox="1"/>
      </xdr:nvSpPr>
      <xdr:spPr>
        <a:xfrm>
          <a:off x="18421428"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171098</xdr:rowOff>
    </xdr:from>
    <xdr:to>
      <xdr:col>116</xdr:col>
      <xdr:colOff>114300</xdr:colOff>
      <xdr:row>59</xdr:row>
      <xdr:rowOff>101248</xdr:rowOff>
    </xdr:to>
    <xdr:sp macro="" textlink="">
      <xdr:nvSpPr>
        <xdr:cNvPr id="818" name="楕円 817"/>
        <xdr:cNvSpPr/>
      </xdr:nvSpPr>
      <xdr:spPr>
        <a:xfrm>
          <a:off x="22110700" y="101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86025</xdr:rowOff>
    </xdr:from>
    <xdr:ext cx="469744" cy="259045"/>
    <xdr:sp macro="" textlink="">
      <xdr:nvSpPr>
        <xdr:cNvPr id="819" name="貸付金該当値テキスト"/>
        <xdr:cNvSpPr txBox="1"/>
      </xdr:nvSpPr>
      <xdr:spPr>
        <a:xfrm>
          <a:off x="22212300" y="1003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120479</xdr:rowOff>
    </xdr:from>
    <xdr:to>
      <xdr:col>112</xdr:col>
      <xdr:colOff>38100</xdr:colOff>
      <xdr:row>58</xdr:row>
      <xdr:rowOff>50629</xdr:rowOff>
    </xdr:to>
    <xdr:sp macro="" textlink="">
      <xdr:nvSpPr>
        <xdr:cNvPr id="820" name="楕円 819"/>
        <xdr:cNvSpPr/>
      </xdr:nvSpPr>
      <xdr:spPr>
        <a:xfrm>
          <a:off x="21272500" y="9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67156</xdr:rowOff>
    </xdr:from>
    <xdr:ext cx="469744" cy="259045"/>
    <xdr:sp macro="" textlink="">
      <xdr:nvSpPr>
        <xdr:cNvPr id="821" name="テキスト ボックス 820"/>
        <xdr:cNvSpPr txBox="1"/>
      </xdr:nvSpPr>
      <xdr:spPr>
        <a:xfrm>
          <a:off x="21088428" y="966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95366</xdr:rowOff>
    </xdr:from>
    <xdr:to>
      <xdr:col>107</xdr:col>
      <xdr:colOff>101600</xdr:colOff>
      <xdr:row>59</xdr:row>
      <xdr:rowOff>25516</xdr:rowOff>
    </xdr:to>
    <xdr:sp macro="" textlink="">
      <xdr:nvSpPr>
        <xdr:cNvPr id="822" name="楕円 821"/>
        <xdr:cNvSpPr/>
      </xdr:nvSpPr>
      <xdr:spPr>
        <a:xfrm>
          <a:off x="20383500" y="100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16643</xdr:rowOff>
    </xdr:from>
    <xdr:ext cx="469744" cy="259045"/>
    <xdr:sp macro="" textlink="">
      <xdr:nvSpPr>
        <xdr:cNvPr id="823" name="テキスト ボックス 822"/>
        <xdr:cNvSpPr txBox="1"/>
      </xdr:nvSpPr>
      <xdr:spPr>
        <a:xfrm>
          <a:off x="20199428" y="101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167963</xdr:rowOff>
    </xdr:from>
    <xdr:to>
      <xdr:col>102</xdr:col>
      <xdr:colOff>165100</xdr:colOff>
      <xdr:row>59</xdr:row>
      <xdr:rowOff>98113</xdr:rowOff>
    </xdr:to>
    <xdr:sp macro="" textlink="">
      <xdr:nvSpPr>
        <xdr:cNvPr id="824" name="楕円 823"/>
        <xdr:cNvSpPr/>
      </xdr:nvSpPr>
      <xdr:spPr>
        <a:xfrm>
          <a:off x="19494500" y="101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89240</xdr:rowOff>
    </xdr:from>
    <xdr:ext cx="469744" cy="259045"/>
    <xdr:sp macro="" textlink="">
      <xdr:nvSpPr>
        <xdr:cNvPr id="825" name="テキスト ボックス 824"/>
        <xdr:cNvSpPr txBox="1"/>
      </xdr:nvSpPr>
      <xdr:spPr>
        <a:xfrm>
          <a:off x="19310428" y="102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165514</xdr:rowOff>
    </xdr:from>
    <xdr:to>
      <xdr:col>98</xdr:col>
      <xdr:colOff>38100</xdr:colOff>
      <xdr:row>59</xdr:row>
      <xdr:rowOff>95664</xdr:rowOff>
    </xdr:to>
    <xdr:sp macro="" textlink="">
      <xdr:nvSpPr>
        <xdr:cNvPr id="826" name="楕円 825"/>
        <xdr:cNvSpPr/>
      </xdr:nvSpPr>
      <xdr:spPr>
        <a:xfrm>
          <a:off x="18605500" y="101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86791</xdr:rowOff>
    </xdr:from>
    <xdr:ext cx="469744" cy="259045"/>
    <xdr:sp macro="" textlink="">
      <xdr:nvSpPr>
        <xdr:cNvPr id="827" name="テキスト ボックス 826"/>
        <xdr:cNvSpPr txBox="1"/>
      </xdr:nvSpPr>
      <xdr:spPr>
        <a:xfrm>
          <a:off x="18421428" y="102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41872</xdr:rowOff>
    </xdr:from>
    <xdr:to>
      <xdr:col>116</xdr:col>
      <xdr:colOff>63500</xdr:colOff>
      <xdr:row>76</xdr:row>
      <xdr:rowOff>55550</xdr:rowOff>
    </xdr:to>
    <xdr:cxnSp macro="">
      <xdr:nvCxnSpPr>
        <xdr:cNvPr id="857" name="直線コネクタ 856"/>
        <xdr:cNvCxnSpPr/>
      </xdr:nvCxnSpPr>
      <xdr:spPr>
        <a:xfrm flipV="1">
          <a:off x="21323300" y="13072072"/>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8" name="繰出金平均値テキスト"/>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55550</xdr:rowOff>
    </xdr:from>
    <xdr:to>
      <xdr:col>111</xdr:col>
      <xdr:colOff>177800</xdr:colOff>
      <xdr:row>76</xdr:row>
      <xdr:rowOff>71819</xdr:rowOff>
    </xdr:to>
    <xdr:cxnSp macro="">
      <xdr:nvCxnSpPr>
        <xdr:cNvPr id="860" name="直線コネクタ 859"/>
        <xdr:cNvCxnSpPr/>
      </xdr:nvCxnSpPr>
      <xdr:spPr>
        <a:xfrm flipV="1">
          <a:off x="20434300" y="13085750"/>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62" name="テキスト ボックス 861"/>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71819</xdr:rowOff>
    </xdr:from>
    <xdr:to>
      <xdr:col>107</xdr:col>
      <xdr:colOff>50800</xdr:colOff>
      <xdr:row>76</xdr:row>
      <xdr:rowOff>75095</xdr:rowOff>
    </xdr:to>
    <xdr:cxnSp macro="">
      <xdr:nvCxnSpPr>
        <xdr:cNvPr id="863" name="直線コネクタ 862"/>
        <xdr:cNvCxnSpPr/>
      </xdr:nvCxnSpPr>
      <xdr:spPr>
        <a:xfrm flipV="1">
          <a:off x="19545300" y="1310201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5" name="テキスト ボックス 864"/>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75095</xdr:rowOff>
    </xdr:from>
    <xdr:to>
      <xdr:col>102</xdr:col>
      <xdr:colOff>114300</xdr:colOff>
      <xdr:row>76</xdr:row>
      <xdr:rowOff>106832</xdr:rowOff>
    </xdr:to>
    <xdr:cxnSp macro="">
      <xdr:nvCxnSpPr>
        <xdr:cNvPr id="866" name="直線コネクタ 865"/>
        <xdr:cNvCxnSpPr/>
      </xdr:nvCxnSpPr>
      <xdr:spPr>
        <a:xfrm flipV="1">
          <a:off x="18656300" y="13105295"/>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79722</xdr:rowOff>
    </xdr:from>
    <xdr:ext cx="534377" cy="259045"/>
    <xdr:sp macro="" textlink="">
      <xdr:nvSpPr>
        <xdr:cNvPr id="868" name="テキスト ボックス 867"/>
        <xdr:cNvSpPr txBox="1"/>
      </xdr:nvSpPr>
      <xdr:spPr>
        <a:xfrm>
          <a:off x="19278111" y="132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44489</xdr:rowOff>
    </xdr:from>
    <xdr:to>
      <xdr:col>98</xdr:col>
      <xdr:colOff>38100</xdr:colOff>
      <xdr:row>76</xdr:row>
      <xdr:rowOff>146089</xdr:rowOff>
    </xdr:to>
    <xdr:sp macro="" textlink="">
      <xdr:nvSpPr>
        <xdr:cNvPr id="869" name="フローチャート: 判断 868"/>
        <xdr:cNvSpPr/>
      </xdr:nvSpPr>
      <xdr:spPr>
        <a:xfrm>
          <a:off x="18605500" y="1307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162615</xdr:rowOff>
    </xdr:from>
    <xdr:ext cx="534377" cy="259045"/>
    <xdr:sp macro="" textlink="">
      <xdr:nvSpPr>
        <xdr:cNvPr id="870" name="テキスト ボックス 869"/>
        <xdr:cNvSpPr txBox="1"/>
      </xdr:nvSpPr>
      <xdr:spPr>
        <a:xfrm>
          <a:off x="18389111" y="128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162522</xdr:rowOff>
    </xdr:from>
    <xdr:to>
      <xdr:col>116</xdr:col>
      <xdr:colOff>114300</xdr:colOff>
      <xdr:row>76</xdr:row>
      <xdr:rowOff>92672</xdr:rowOff>
    </xdr:to>
    <xdr:sp macro="" textlink="">
      <xdr:nvSpPr>
        <xdr:cNvPr id="876" name="楕円 875"/>
        <xdr:cNvSpPr/>
      </xdr:nvSpPr>
      <xdr:spPr>
        <a:xfrm>
          <a:off x="22110700" y="130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13949</xdr:rowOff>
    </xdr:from>
    <xdr:ext cx="534377" cy="259045"/>
    <xdr:sp macro="" textlink="">
      <xdr:nvSpPr>
        <xdr:cNvPr id="877" name="繰出金該当値テキスト"/>
        <xdr:cNvSpPr txBox="1"/>
      </xdr:nvSpPr>
      <xdr:spPr>
        <a:xfrm>
          <a:off x="22212300" y="128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4750</xdr:rowOff>
    </xdr:from>
    <xdr:to>
      <xdr:col>112</xdr:col>
      <xdr:colOff>38100</xdr:colOff>
      <xdr:row>76</xdr:row>
      <xdr:rowOff>106350</xdr:rowOff>
    </xdr:to>
    <xdr:sp macro="" textlink="">
      <xdr:nvSpPr>
        <xdr:cNvPr id="878" name="楕円 877"/>
        <xdr:cNvSpPr/>
      </xdr:nvSpPr>
      <xdr:spPr>
        <a:xfrm>
          <a:off x="21272500" y="130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122877</xdr:rowOff>
    </xdr:from>
    <xdr:ext cx="534377" cy="259045"/>
    <xdr:sp macro="" textlink="">
      <xdr:nvSpPr>
        <xdr:cNvPr id="879" name="テキスト ボックス 878"/>
        <xdr:cNvSpPr txBox="1"/>
      </xdr:nvSpPr>
      <xdr:spPr>
        <a:xfrm>
          <a:off x="21056111" y="128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21019</xdr:rowOff>
    </xdr:from>
    <xdr:to>
      <xdr:col>107</xdr:col>
      <xdr:colOff>101600</xdr:colOff>
      <xdr:row>76</xdr:row>
      <xdr:rowOff>122619</xdr:rowOff>
    </xdr:to>
    <xdr:sp macro="" textlink="">
      <xdr:nvSpPr>
        <xdr:cNvPr id="880" name="楕円 879"/>
        <xdr:cNvSpPr/>
      </xdr:nvSpPr>
      <xdr:spPr>
        <a:xfrm>
          <a:off x="20383500" y="130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139146</xdr:rowOff>
    </xdr:from>
    <xdr:ext cx="534377" cy="259045"/>
    <xdr:sp macro="" textlink="">
      <xdr:nvSpPr>
        <xdr:cNvPr id="881" name="テキスト ボックス 880"/>
        <xdr:cNvSpPr txBox="1"/>
      </xdr:nvSpPr>
      <xdr:spPr>
        <a:xfrm>
          <a:off x="20167111" y="128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24295</xdr:rowOff>
    </xdr:from>
    <xdr:to>
      <xdr:col>102</xdr:col>
      <xdr:colOff>165100</xdr:colOff>
      <xdr:row>76</xdr:row>
      <xdr:rowOff>125895</xdr:rowOff>
    </xdr:to>
    <xdr:sp macro="" textlink="">
      <xdr:nvSpPr>
        <xdr:cNvPr id="882" name="楕円 881"/>
        <xdr:cNvSpPr/>
      </xdr:nvSpPr>
      <xdr:spPr>
        <a:xfrm>
          <a:off x="19494500" y="130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142422</xdr:rowOff>
    </xdr:from>
    <xdr:ext cx="534377" cy="259045"/>
    <xdr:sp macro="" textlink="">
      <xdr:nvSpPr>
        <xdr:cNvPr id="883" name="テキスト ボックス 882"/>
        <xdr:cNvSpPr txBox="1"/>
      </xdr:nvSpPr>
      <xdr:spPr>
        <a:xfrm>
          <a:off x="19278111" y="128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56032</xdr:rowOff>
    </xdr:from>
    <xdr:to>
      <xdr:col>98</xdr:col>
      <xdr:colOff>38100</xdr:colOff>
      <xdr:row>76</xdr:row>
      <xdr:rowOff>157632</xdr:rowOff>
    </xdr:to>
    <xdr:sp macro="" textlink="">
      <xdr:nvSpPr>
        <xdr:cNvPr id="884" name="楕円 883"/>
        <xdr:cNvSpPr/>
      </xdr:nvSpPr>
      <xdr:spPr>
        <a:xfrm>
          <a:off x="18605500" y="130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148759</xdr:rowOff>
    </xdr:from>
    <xdr:ext cx="534377" cy="259045"/>
    <xdr:sp macro="" textlink="">
      <xdr:nvSpPr>
        <xdr:cNvPr id="885" name="テキスト ボックス 884"/>
        <xdr:cNvSpPr txBox="1"/>
      </xdr:nvSpPr>
      <xdr:spPr>
        <a:xfrm>
          <a:off x="18389111" y="131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ysClr val="windowText" lastClr="000000"/>
              </a:solidFill>
              <a:effectLst/>
              <a:latin typeface="+mn-lt"/>
              <a:ea typeface="+mn-ea"/>
              <a:cs typeface="+mn-cs"/>
            </a:rPr>
            <a:t>物件費は，住民一人当たり</a:t>
          </a:r>
          <a:r>
            <a:rPr kumimoji="1" lang="en-US" altLang="ja-JP" sz="700">
              <a:solidFill>
                <a:sysClr val="windowText" lastClr="000000"/>
              </a:solidFill>
              <a:effectLst/>
              <a:latin typeface="+mn-lt"/>
              <a:ea typeface="+mn-ea"/>
              <a:cs typeface="+mn-cs"/>
            </a:rPr>
            <a:t>63,620</a:t>
          </a:r>
          <a:r>
            <a:rPr kumimoji="1" lang="ja-JP" altLang="ja-JP" sz="700">
              <a:solidFill>
                <a:sysClr val="windowText" lastClr="000000"/>
              </a:solidFill>
              <a:effectLst/>
              <a:latin typeface="+mn-lt"/>
              <a:ea typeface="+mn-ea"/>
              <a:cs typeface="+mn-cs"/>
            </a:rPr>
            <a:t>円となっており，前年度決算と比べて増加している。その主な理由は，奄美市立給食センターの稼動による物件費の増加など</a:t>
          </a:r>
          <a:r>
            <a:rPr kumimoji="1" lang="ja-JP" altLang="en-US" sz="700">
              <a:solidFill>
                <a:sysClr val="windowText" lastClr="000000"/>
              </a:solidFill>
              <a:effectLst/>
              <a:latin typeface="+mn-lt"/>
              <a:ea typeface="+mn-ea"/>
              <a:cs typeface="+mn-cs"/>
            </a:rPr>
            <a:t>である</a:t>
          </a:r>
          <a:r>
            <a:rPr kumimoji="1" lang="ja-JP" altLang="ja-JP" sz="700">
              <a:solidFill>
                <a:sysClr val="windowText" lastClr="000000"/>
              </a:solidFill>
              <a:effectLst/>
              <a:latin typeface="+mn-lt"/>
              <a:ea typeface="+mn-ea"/>
              <a:cs typeface="+mn-cs"/>
            </a:rPr>
            <a:t>。</a:t>
          </a:r>
          <a:endParaRPr lang="ja-JP" altLang="ja-JP" sz="700">
            <a:solidFill>
              <a:sysClr val="windowText" lastClr="000000"/>
            </a:solidFill>
            <a:effectLst/>
          </a:endParaRPr>
        </a:p>
        <a:p>
          <a:r>
            <a:rPr kumimoji="1" lang="ja-JP" altLang="ja-JP" sz="700">
              <a:solidFill>
                <a:sysClr val="windowText" lastClr="000000"/>
              </a:solidFill>
              <a:effectLst/>
              <a:latin typeface="+mn-lt"/>
              <a:ea typeface="+mn-ea"/>
              <a:cs typeface="+mn-cs"/>
            </a:rPr>
            <a:t>扶助費は，住民一人当たり</a:t>
          </a:r>
          <a:r>
            <a:rPr kumimoji="1" lang="en-US" altLang="ja-JP" sz="700">
              <a:solidFill>
                <a:sysClr val="windowText" lastClr="000000"/>
              </a:solidFill>
              <a:effectLst/>
              <a:latin typeface="+mn-lt"/>
              <a:ea typeface="+mn-ea"/>
              <a:cs typeface="+mn-cs"/>
            </a:rPr>
            <a:t>216,989</a:t>
          </a:r>
          <a:r>
            <a:rPr kumimoji="1" lang="ja-JP" altLang="ja-JP" sz="700">
              <a:solidFill>
                <a:sysClr val="windowText" lastClr="000000"/>
              </a:solidFill>
              <a:effectLst/>
              <a:latin typeface="+mn-lt"/>
              <a:ea typeface="+mn-ea"/>
              <a:cs typeface="+mn-cs"/>
            </a:rPr>
            <a:t>円となっており，類似団体，全国及び県平均を大幅に上回っている。その主な理由は，生活保護費受給率が全国的にみても高く，また，介護給付等事業費（対前年比＋</a:t>
          </a:r>
          <a:r>
            <a:rPr kumimoji="1" lang="en-US" altLang="ja-JP" sz="700">
              <a:solidFill>
                <a:sysClr val="windowText" lastClr="000000"/>
              </a:solidFill>
              <a:effectLst/>
              <a:latin typeface="+mn-lt"/>
              <a:ea typeface="+mn-ea"/>
              <a:cs typeface="+mn-cs"/>
            </a:rPr>
            <a:t>146</a:t>
          </a:r>
          <a:r>
            <a:rPr kumimoji="1" lang="ja-JP" altLang="ja-JP" sz="700">
              <a:solidFill>
                <a:sysClr val="windowText" lastClr="000000"/>
              </a:solidFill>
              <a:effectLst/>
              <a:latin typeface="+mn-lt"/>
              <a:ea typeface="+mn-ea"/>
              <a:cs typeface="+mn-cs"/>
            </a:rPr>
            <a:t>百万円）がサービス利用者増により，年々増加傾向にあるためである。</a:t>
          </a:r>
          <a:endParaRPr lang="ja-JP" altLang="ja-JP" sz="700">
            <a:solidFill>
              <a:sysClr val="windowText" lastClr="000000"/>
            </a:solidFill>
            <a:effectLst/>
          </a:endParaRPr>
        </a:p>
        <a:p>
          <a:r>
            <a:rPr kumimoji="1" lang="ja-JP" altLang="ja-JP" sz="700">
              <a:solidFill>
                <a:sysClr val="windowText" lastClr="000000"/>
              </a:solidFill>
              <a:effectLst/>
              <a:latin typeface="+mn-lt"/>
              <a:ea typeface="+mn-ea"/>
              <a:cs typeface="+mn-cs"/>
            </a:rPr>
            <a:t>普通建設事業</a:t>
          </a:r>
          <a:r>
            <a:rPr kumimoji="1" lang="ja-JP" altLang="en-US" sz="700">
              <a:solidFill>
                <a:sysClr val="windowText" lastClr="000000"/>
              </a:solidFill>
              <a:effectLst/>
              <a:latin typeface="+mn-lt"/>
              <a:ea typeface="+mn-ea"/>
              <a:cs typeface="+mn-cs"/>
            </a:rPr>
            <a:t>費</a:t>
          </a:r>
          <a:r>
            <a:rPr kumimoji="1" lang="ja-JP" altLang="ja-JP" sz="700">
              <a:solidFill>
                <a:sysClr val="windowText" lastClr="000000"/>
              </a:solidFill>
              <a:effectLst/>
              <a:latin typeface="+mn-lt"/>
              <a:ea typeface="+mn-ea"/>
              <a:cs typeface="+mn-cs"/>
            </a:rPr>
            <a:t>は，住民一人当たり</a:t>
          </a:r>
          <a:r>
            <a:rPr kumimoji="1" lang="en-US" altLang="ja-JP" sz="700">
              <a:solidFill>
                <a:sysClr val="windowText" lastClr="000000"/>
              </a:solidFill>
              <a:effectLst/>
              <a:latin typeface="+mn-lt"/>
              <a:ea typeface="+mn-ea"/>
              <a:cs typeface="+mn-cs"/>
            </a:rPr>
            <a:t>175,882</a:t>
          </a:r>
          <a:r>
            <a:rPr kumimoji="1" lang="ja-JP" altLang="ja-JP" sz="700">
              <a:solidFill>
                <a:sysClr val="windowText" lastClr="000000"/>
              </a:solidFill>
              <a:effectLst/>
              <a:latin typeface="+mn-lt"/>
              <a:ea typeface="+mn-ea"/>
              <a:cs typeface="+mn-cs"/>
            </a:rPr>
            <a:t>円となっており，類似団体，全国及び県平均を上回っている。その主な理由は，庁舎整備事業や</a:t>
          </a:r>
          <a:r>
            <a:rPr kumimoji="1" lang="ja-JP" altLang="ja-JP" sz="700">
              <a:solidFill>
                <a:schemeClr val="dk1"/>
              </a:solidFill>
              <a:effectLst/>
              <a:latin typeface="+mn-lt"/>
              <a:ea typeface="+mn-ea"/>
              <a:cs typeface="+mn-cs"/>
            </a:rPr>
            <a:t>奄美市立給食センタ－</a:t>
          </a:r>
          <a:r>
            <a:rPr kumimoji="1" lang="ja-JP" altLang="ja-JP" sz="700">
              <a:solidFill>
                <a:sysClr val="windowText" lastClr="000000"/>
              </a:solidFill>
              <a:effectLst/>
              <a:latin typeface="+mn-lt"/>
              <a:ea typeface="+mn-ea"/>
              <a:cs typeface="+mn-cs"/>
            </a:rPr>
            <a:t>建設事業による増加である</a:t>
          </a:r>
          <a:r>
            <a:rPr kumimoji="1" lang="ja-JP" altLang="ja-JP" sz="700">
              <a:solidFill>
                <a:schemeClr val="accent1"/>
              </a:solidFill>
              <a:effectLst/>
              <a:latin typeface="+mn-lt"/>
              <a:ea typeface="+mn-ea"/>
              <a:cs typeface="+mn-cs"/>
            </a:rPr>
            <a:t>。</a:t>
          </a:r>
          <a:endParaRPr lang="ja-JP" altLang="ja-JP" sz="700">
            <a:solidFill>
              <a:sysClr val="windowText" lastClr="000000"/>
            </a:solidFill>
            <a:effectLst/>
          </a:endParaRPr>
        </a:p>
        <a:p>
          <a:pPr eaLnBrk="1" fontAlgn="auto" latinLnBrk="0" hangingPunct="1"/>
          <a:r>
            <a:rPr kumimoji="1" lang="ja-JP" altLang="ja-JP" sz="700">
              <a:solidFill>
                <a:sysClr val="windowText" lastClr="000000"/>
              </a:solidFill>
              <a:effectLst/>
              <a:latin typeface="+mn-lt"/>
              <a:ea typeface="+mn-ea"/>
              <a:cs typeface="+mn-cs"/>
            </a:rPr>
            <a:t>災害復旧事業費は，住民一人当たり</a:t>
          </a:r>
          <a:r>
            <a:rPr kumimoji="1" lang="en-US" altLang="ja-JP" sz="700">
              <a:solidFill>
                <a:sysClr val="windowText" lastClr="000000"/>
              </a:solidFill>
              <a:effectLst/>
              <a:latin typeface="+mn-lt"/>
              <a:ea typeface="+mn-ea"/>
              <a:cs typeface="+mn-cs"/>
            </a:rPr>
            <a:t>22,081</a:t>
          </a:r>
          <a:r>
            <a:rPr kumimoji="1" lang="ja-JP" altLang="ja-JP" sz="700">
              <a:solidFill>
                <a:sysClr val="windowText" lastClr="000000"/>
              </a:solidFill>
              <a:effectLst/>
              <a:latin typeface="+mn-lt"/>
              <a:ea typeface="+mn-ea"/>
              <a:cs typeface="+mn-cs"/>
            </a:rPr>
            <a:t>円となっており，類似団体，全国及び県平均を上回っている。その主な理由は，平成</a:t>
          </a:r>
          <a:r>
            <a:rPr kumimoji="1" lang="en-US" altLang="ja-JP" sz="700">
              <a:solidFill>
                <a:sysClr val="windowText" lastClr="000000"/>
              </a:solidFill>
              <a:effectLst/>
              <a:latin typeface="+mn-lt"/>
              <a:ea typeface="+mn-ea"/>
              <a:cs typeface="+mn-cs"/>
            </a:rPr>
            <a:t>30</a:t>
          </a:r>
          <a:r>
            <a:rPr kumimoji="1" lang="ja-JP" altLang="ja-JP" sz="700">
              <a:solidFill>
                <a:sysClr val="windowText" lastClr="000000"/>
              </a:solidFill>
              <a:effectLst/>
              <a:latin typeface="+mn-lt"/>
              <a:ea typeface="+mn-ea"/>
              <a:cs typeface="+mn-cs"/>
            </a:rPr>
            <a:t>年に接近した台風被害（台風</a:t>
          </a:r>
          <a:r>
            <a:rPr kumimoji="1" lang="ja-JP" altLang="en-US" sz="700">
              <a:solidFill>
                <a:sysClr val="windowText" lastClr="000000"/>
              </a:solidFill>
              <a:effectLst/>
              <a:latin typeface="+mn-lt"/>
              <a:ea typeface="+mn-ea"/>
              <a:cs typeface="+mn-cs"/>
            </a:rPr>
            <a:t>６</a:t>
          </a:r>
          <a:r>
            <a:rPr kumimoji="1" lang="ja-JP" altLang="ja-JP" sz="700">
              <a:solidFill>
                <a:sysClr val="windowText" lastClr="000000"/>
              </a:solidFill>
              <a:effectLst/>
              <a:latin typeface="+mn-lt"/>
              <a:ea typeface="+mn-ea"/>
              <a:cs typeface="+mn-cs"/>
            </a:rPr>
            <a:t>号，</a:t>
          </a:r>
          <a:r>
            <a:rPr kumimoji="1" lang="ja-JP" altLang="en-US" sz="700">
              <a:solidFill>
                <a:sysClr val="windowText" lastClr="000000"/>
              </a:solidFill>
              <a:effectLst/>
              <a:latin typeface="+mn-lt"/>
              <a:ea typeface="+mn-ea"/>
              <a:cs typeface="+mn-cs"/>
            </a:rPr>
            <a:t>７</a:t>
          </a:r>
          <a:r>
            <a:rPr kumimoji="1" lang="ja-JP" altLang="ja-JP" sz="700">
              <a:solidFill>
                <a:sysClr val="windowText" lastClr="000000"/>
              </a:solidFill>
              <a:effectLst/>
              <a:latin typeface="+mn-lt"/>
              <a:ea typeface="+mn-ea"/>
              <a:cs typeface="+mn-cs"/>
            </a:rPr>
            <a:t>号，</a:t>
          </a:r>
          <a:r>
            <a:rPr kumimoji="1" lang="en-US" altLang="ja-JP" sz="700">
              <a:solidFill>
                <a:sysClr val="windowText" lastClr="000000"/>
              </a:solidFill>
              <a:effectLst/>
              <a:latin typeface="+mn-lt"/>
              <a:ea typeface="+mn-ea"/>
              <a:cs typeface="+mn-cs"/>
            </a:rPr>
            <a:t>19</a:t>
          </a:r>
          <a:r>
            <a:rPr kumimoji="1" lang="ja-JP" altLang="ja-JP" sz="700">
              <a:solidFill>
                <a:sysClr val="windowText" lastClr="000000"/>
              </a:solidFill>
              <a:effectLst/>
              <a:latin typeface="+mn-lt"/>
              <a:ea typeface="+mn-ea"/>
              <a:cs typeface="+mn-cs"/>
            </a:rPr>
            <a:t>号</a:t>
          </a:r>
          <a:r>
            <a:rPr kumimoji="1" lang="ja-JP" altLang="en-US"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24</a:t>
          </a:r>
          <a:r>
            <a:rPr kumimoji="1" lang="ja-JP" altLang="en-US" sz="700">
              <a:solidFill>
                <a:sysClr val="windowText" lastClr="000000"/>
              </a:solidFill>
              <a:effectLst/>
              <a:latin typeface="+mn-lt"/>
              <a:ea typeface="+mn-ea"/>
              <a:cs typeface="+mn-cs"/>
            </a:rPr>
            <a:t>号</a:t>
          </a:r>
          <a:r>
            <a:rPr kumimoji="1" lang="ja-JP" altLang="ja-JP" sz="700">
              <a:solidFill>
                <a:sysClr val="windowText" lastClr="000000"/>
              </a:solidFill>
              <a:effectLst/>
              <a:latin typeface="+mn-lt"/>
              <a:ea typeface="+mn-ea"/>
              <a:cs typeface="+mn-cs"/>
            </a:rPr>
            <a:t>）や大雨被害</a:t>
          </a:r>
          <a:r>
            <a:rPr kumimoji="1" lang="ja-JP" altLang="en-US" sz="700">
              <a:solidFill>
                <a:sysClr val="windowText" lastClr="000000"/>
              </a:solidFill>
              <a:effectLst/>
              <a:latin typeface="+mn-lt"/>
              <a:ea typeface="+mn-ea"/>
              <a:cs typeface="+mn-cs"/>
            </a:rPr>
            <a:t>，</a:t>
          </a:r>
          <a:r>
            <a:rPr kumimoji="1" lang="ja-JP" altLang="ja-JP" sz="700">
              <a:solidFill>
                <a:schemeClr val="dk1"/>
              </a:solidFill>
              <a:effectLst/>
              <a:latin typeface="+mn-lt"/>
              <a:ea typeface="+mn-ea"/>
              <a:cs typeface="+mn-cs"/>
            </a:rPr>
            <a:t>また平成</a:t>
          </a:r>
          <a:r>
            <a:rPr kumimoji="1" lang="en-US" altLang="ja-JP" sz="700">
              <a:solidFill>
                <a:schemeClr val="dk1"/>
              </a:solidFill>
              <a:effectLst/>
              <a:latin typeface="+mn-lt"/>
              <a:ea typeface="+mn-ea"/>
              <a:cs typeface="+mn-cs"/>
            </a:rPr>
            <a:t>29</a:t>
          </a:r>
          <a:r>
            <a:rPr kumimoji="1" lang="ja-JP" altLang="ja-JP" sz="700">
              <a:solidFill>
                <a:schemeClr val="dk1"/>
              </a:solidFill>
              <a:effectLst/>
              <a:latin typeface="+mn-lt"/>
              <a:ea typeface="+mn-ea"/>
              <a:cs typeface="+mn-cs"/>
            </a:rPr>
            <a:t>年に接近した台風による災害復旧事業</a:t>
          </a:r>
          <a:r>
            <a:rPr kumimoji="1" lang="ja-JP" altLang="en-US" sz="700">
              <a:solidFill>
                <a:schemeClr val="dk1"/>
              </a:solidFill>
              <a:effectLst/>
              <a:latin typeface="+mn-lt"/>
              <a:ea typeface="+mn-ea"/>
              <a:cs typeface="+mn-cs"/>
            </a:rPr>
            <a:t>の一部を平成</a:t>
          </a:r>
          <a:r>
            <a:rPr kumimoji="1" lang="en-US" altLang="ja-JP" sz="700">
              <a:solidFill>
                <a:schemeClr val="dk1"/>
              </a:solidFill>
              <a:effectLst/>
              <a:latin typeface="+mn-lt"/>
              <a:ea typeface="+mn-ea"/>
              <a:cs typeface="+mn-cs"/>
            </a:rPr>
            <a:t>30</a:t>
          </a:r>
          <a:r>
            <a:rPr kumimoji="1" lang="ja-JP" altLang="en-US" sz="700">
              <a:solidFill>
                <a:schemeClr val="dk1"/>
              </a:solidFill>
              <a:effectLst/>
              <a:latin typeface="+mn-lt"/>
              <a:ea typeface="+mn-ea"/>
              <a:cs typeface="+mn-cs"/>
            </a:rPr>
            <a:t>年度に</a:t>
          </a:r>
          <a:r>
            <a:rPr kumimoji="1" lang="ja-JP" altLang="ja-JP" sz="700">
              <a:solidFill>
                <a:schemeClr val="dk1"/>
              </a:solidFill>
              <a:effectLst/>
              <a:latin typeface="+mn-lt"/>
              <a:ea typeface="+mn-ea"/>
              <a:cs typeface="+mn-cs"/>
            </a:rPr>
            <a:t>繰越</a:t>
          </a:r>
          <a:r>
            <a:rPr kumimoji="1" lang="ja-JP" altLang="en-US" sz="700">
              <a:solidFill>
                <a:schemeClr val="dk1"/>
              </a:solidFill>
              <a:effectLst/>
              <a:latin typeface="+mn-lt"/>
              <a:ea typeface="+mn-ea"/>
              <a:cs typeface="+mn-cs"/>
            </a:rPr>
            <a:t>して</a:t>
          </a:r>
          <a:r>
            <a:rPr kumimoji="1" lang="ja-JP" altLang="ja-JP" sz="700">
              <a:solidFill>
                <a:schemeClr val="dk1"/>
              </a:solidFill>
              <a:effectLst/>
              <a:latin typeface="+mn-lt"/>
              <a:ea typeface="+mn-ea"/>
              <a:cs typeface="+mn-cs"/>
            </a:rPr>
            <a:t>実施したものである。</a:t>
          </a:r>
          <a:endParaRPr lang="ja-JP" altLang="ja-JP" sz="700">
            <a:solidFill>
              <a:sysClr val="windowText" lastClr="000000"/>
            </a:solidFill>
            <a:effectLst/>
          </a:endParaRPr>
        </a:p>
        <a:p>
          <a:pPr eaLnBrk="1" fontAlgn="auto" latinLnBrk="0" hangingPunct="1"/>
          <a:r>
            <a:rPr kumimoji="1" lang="ja-JP" altLang="ja-JP" sz="700">
              <a:solidFill>
                <a:sysClr val="windowText" lastClr="000000"/>
              </a:solidFill>
              <a:effectLst/>
              <a:latin typeface="+mn-lt"/>
              <a:ea typeface="+mn-ea"/>
              <a:cs typeface="+mn-cs"/>
            </a:rPr>
            <a:t>公債費は，住民一人当たり</a:t>
          </a:r>
          <a:r>
            <a:rPr kumimoji="1" lang="en-US" altLang="ja-JP" sz="700">
              <a:solidFill>
                <a:sysClr val="windowText" lastClr="000000"/>
              </a:solidFill>
              <a:effectLst/>
              <a:latin typeface="+mn-lt"/>
              <a:ea typeface="+mn-ea"/>
              <a:cs typeface="+mn-cs"/>
            </a:rPr>
            <a:t>94,633</a:t>
          </a:r>
          <a:r>
            <a:rPr kumimoji="1" lang="ja-JP" altLang="ja-JP" sz="700">
              <a:solidFill>
                <a:sysClr val="windowText" lastClr="000000"/>
              </a:solidFill>
              <a:effectLst/>
              <a:latin typeface="+mn-lt"/>
              <a:ea typeface="+mn-ea"/>
              <a:cs typeface="+mn-cs"/>
            </a:rPr>
            <a:t>円となっており，引き続き，類似団体と比較して高い状況である。前年度決算より増加している理由は，庁舎建設など大規模なハード事業の当該年度元金償還開始によるものである。</a:t>
          </a:r>
          <a:endParaRPr lang="ja-JP" altLang="ja-JP" sz="700">
            <a:solidFill>
              <a:sysClr val="windowText" lastClr="000000"/>
            </a:solidFill>
            <a:effectLst/>
          </a:endParaRPr>
        </a:p>
        <a:p>
          <a:r>
            <a:rPr kumimoji="1" lang="ja-JP" altLang="ja-JP" sz="700">
              <a:solidFill>
                <a:sysClr val="windowText" lastClr="000000"/>
              </a:solidFill>
              <a:effectLst/>
              <a:latin typeface="+mn-lt"/>
              <a:ea typeface="+mn-ea"/>
              <a:cs typeface="+mn-cs"/>
            </a:rPr>
            <a:t>積立金は，住民一人当たり</a:t>
          </a:r>
          <a:r>
            <a:rPr kumimoji="1" lang="en-US" altLang="ja-JP" sz="700">
              <a:solidFill>
                <a:sysClr val="windowText" lastClr="000000"/>
              </a:solidFill>
              <a:effectLst/>
              <a:latin typeface="+mn-lt"/>
              <a:ea typeface="+mn-ea"/>
              <a:cs typeface="+mn-cs"/>
            </a:rPr>
            <a:t>32,352</a:t>
          </a:r>
          <a:r>
            <a:rPr kumimoji="1" lang="ja-JP" altLang="ja-JP" sz="700">
              <a:solidFill>
                <a:sysClr val="windowText" lastClr="000000"/>
              </a:solidFill>
              <a:effectLst/>
              <a:latin typeface="+mn-lt"/>
              <a:ea typeface="+mn-ea"/>
              <a:cs typeface="+mn-cs"/>
            </a:rPr>
            <a:t>円となっており，類似団体</a:t>
          </a:r>
          <a:r>
            <a:rPr kumimoji="1" lang="ja-JP" altLang="en-US" sz="700">
              <a:solidFill>
                <a:sysClr val="windowText" lastClr="000000"/>
              </a:solidFill>
              <a:effectLst/>
              <a:latin typeface="+mn-lt"/>
              <a:ea typeface="+mn-ea"/>
              <a:cs typeface="+mn-cs"/>
            </a:rPr>
            <a:t>，全国及び県平均を上回っている</a:t>
          </a:r>
          <a:r>
            <a:rPr kumimoji="1" lang="ja-JP" altLang="ja-JP" sz="700">
              <a:solidFill>
                <a:sysClr val="windowText" lastClr="000000"/>
              </a:solidFill>
              <a:effectLst/>
              <a:latin typeface="+mn-lt"/>
              <a:ea typeface="+mn-ea"/>
              <a:cs typeface="+mn-cs"/>
            </a:rPr>
            <a:t>。その主な理由は，地方創生関連経費やふるさと納税等活用事業費の財源分の積立て，庁舎建設，奄美市立給食センター</a:t>
          </a:r>
          <a:r>
            <a:rPr kumimoji="1" lang="ja-JP" altLang="en-US" sz="700">
              <a:solidFill>
                <a:sysClr val="windowText" lastClr="000000"/>
              </a:solidFill>
              <a:effectLst/>
              <a:latin typeface="+mn-lt"/>
              <a:ea typeface="+mn-ea"/>
              <a:cs typeface="+mn-cs"/>
            </a:rPr>
            <a:t>及び教育施設冷房設備整備事業</a:t>
          </a:r>
          <a:r>
            <a:rPr kumimoji="1" lang="ja-JP" altLang="ja-JP" sz="700">
              <a:solidFill>
                <a:sysClr val="windowText" lastClr="000000"/>
              </a:solidFill>
              <a:effectLst/>
              <a:latin typeface="+mn-lt"/>
              <a:ea typeface="+mn-ea"/>
              <a:cs typeface="+mn-cs"/>
            </a:rPr>
            <a:t>などの償還分の積立てによる。</a:t>
          </a:r>
          <a:endParaRPr kumimoji="1" lang="en-US" altLang="ja-JP" sz="700">
            <a:solidFill>
              <a:sysClr val="windowText" lastClr="000000"/>
            </a:solidFill>
            <a:effectLst/>
            <a:latin typeface="+mn-lt"/>
            <a:ea typeface="+mn-ea"/>
            <a:cs typeface="+mn-cs"/>
          </a:endParaRPr>
        </a:p>
        <a:p>
          <a:r>
            <a:rPr kumimoji="1" lang="ja-JP" altLang="ja-JP" sz="700">
              <a:solidFill>
                <a:schemeClr val="dk1"/>
              </a:solidFill>
              <a:effectLst/>
              <a:latin typeface="+mn-lt"/>
              <a:ea typeface="+mn-ea"/>
              <a:cs typeface="+mn-cs"/>
            </a:rPr>
            <a:t>繰出金は，住民一人あたり</a:t>
          </a:r>
          <a:r>
            <a:rPr kumimoji="1" lang="en-US" altLang="ja-JP" sz="700">
              <a:solidFill>
                <a:schemeClr val="dk1"/>
              </a:solidFill>
              <a:effectLst/>
              <a:latin typeface="+mn-lt"/>
              <a:ea typeface="+mn-ea"/>
              <a:cs typeface="+mn-cs"/>
            </a:rPr>
            <a:t>70,703</a:t>
          </a:r>
          <a:r>
            <a:rPr kumimoji="1" lang="ja-JP" altLang="ja-JP" sz="700">
              <a:solidFill>
                <a:schemeClr val="dk1"/>
              </a:solidFill>
              <a:effectLst/>
              <a:latin typeface="+mn-lt"/>
              <a:ea typeface="+mn-ea"/>
              <a:cs typeface="+mn-cs"/>
            </a:rPr>
            <a:t>円となっており，前年度決算と比べて増加している。その主な理由は，農業集落排水事業特別会計及び公共下水道事業特別会計への繰出金が増加したことなどによる。</a:t>
          </a:r>
          <a:endParaRPr kumimoji="1" lang="en-US" altLang="ja-JP" sz="700">
            <a:solidFill>
              <a:schemeClr val="dk1"/>
            </a:solidFill>
            <a:effectLst/>
            <a:latin typeface="+mn-lt"/>
            <a:ea typeface="+mn-ea"/>
            <a:cs typeface="+mn-cs"/>
          </a:endParaRPr>
        </a:p>
        <a:p>
          <a:r>
            <a:rPr kumimoji="1" lang="ja-JP" altLang="en-US" sz="700">
              <a:solidFill>
                <a:schemeClr val="dk1"/>
              </a:solidFill>
              <a:effectLst/>
              <a:latin typeface="+mn-lt"/>
              <a:ea typeface="+mn-ea"/>
              <a:cs typeface="+mn-cs"/>
            </a:rPr>
            <a:t>類似団体平均値よりも住民一人当たりの歳出額が大きい性質の歳出もあることから今後も奄美市第２次財政計画</a:t>
          </a:r>
          <a:r>
            <a:rPr kumimoji="1" lang="en-US" altLang="ja-JP" sz="700">
              <a:solidFill>
                <a:schemeClr val="dk1"/>
              </a:solidFill>
              <a:effectLst/>
              <a:latin typeface="+mn-lt"/>
              <a:ea typeface="+mn-ea"/>
              <a:cs typeface="+mn-cs"/>
            </a:rPr>
            <a:t>(H28</a:t>
          </a:r>
          <a:r>
            <a:rPr kumimoji="1" lang="ja-JP" altLang="en-US" sz="700">
              <a:solidFill>
                <a:schemeClr val="dk1"/>
              </a:solidFill>
              <a:effectLst/>
              <a:latin typeface="+mn-lt"/>
              <a:ea typeface="+mn-ea"/>
              <a:cs typeface="+mn-cs"/>
            </a:rPr>
            <a:t>年度～</a:t>
          </a:r>
          <a:r>
            <a:rPr kumimoji="1" lang="en-US" altLang="ja-JP" sz="700">
              <a:solidFill>
                <a:schemeClr val="dk1"/>
              </a:solidFill>
              <a:effectLst/>
              <a:latin typeface="+mn-lt"/>
              <a:ea typeface="+mn-ea"/>
              <a:cs typeface="+mn-cs"/>
            </a:rPr>
            <a:t>R</a:t>
          </a:r>
          <a:r>
            <a:rPr kumimoji="1" lang="ja-JP" altLang="en-US" sz="700">
              <a:solidFill>
                <a:schemeClr val="dk1"/>
              </a:solidFill>
              <a:effectLst/>
              <a:latin typeface="+mn-lt"/>
              <a:ea typeface="+mn-ea"/>
              <a:cs typeface="+mn-cs"/>
            </a:rPr>
            <a:t>２年度</a:t>
          </a:r>
          <a:r>
            <a:rPr kumimoji="1" lang="en-US"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を遵守し歳出の抑制を行い健全な財政運営に努めていく。</a:t>
          </a:r>
          <a:endParaRPr kumimoji="1" lang="en-US" altLang="ja-JP" sz="7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43,315
43,182
308.28
37,474,396
36,302,010
1,032,126
16,898,032
42,466,265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91759</xdr:rowOff>
    </xdr:from>
    <xdr:to>
      <xdr:col>24</xdr:col>
      <xdr:colOff>63500</xdr:colOff>
      <xdr:row>37</xdr:row>
      <xdr:rowOff>98617</xdr:rowOff>
    </xdr:to>
    <xdr:cxnSp macro="">
      <xdr:nvCxnSpPr>
        <xdr:cNvPr id="62" name="直線コネクタ 61"/>
        <xdr:cNvCxnSpPr/>
      </xdr:nvCxnSpPr>
      <xdr:spPr>
        <a:xfrm>
          <a:off x="3797300" y="643540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91759</xdr:rowOff>
    </xdr:from>
    <xdr:to>
      <xdr:col>19</xdr:col>
      <xdr:colOff>177800</xdr:colOff>
      <xdr:row>37</xdr:row>
      <xdr:rowOff>94045</xdr:rowOff>
    </xdr:to>
    <xdr:cxnSp macro="">
      <xdr:nvCxnSpPr>
        <xdr:cNvPr id="65" name="直線コネクタ 64"/>
        <xdr:cNvCxnSpPr/>
      </xdr:nvCxnSpPr>
      <xdr:spPr>
        <a:xfrm flipV="1">
          <a:off x="2908300" y="643540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90519</xdr:rowOff>
    </xdr:from>
    <xdr:to>
      <xdr:col>15</xdr:col>
      <xdr:colOff>50800</xdr:colOff>
      <xdr:row>37</xdr:row>
      <xdr:rowOff>94045</xdr:rowOff>
    </xdr:to>
    <xdr:cxnSp macro="">
      <xdr:nvCxnSpPr>
        <xdr:cNvPr id="68" name="直線コネクタ 67"/>
        <xdr:cNvCxnSpPr/>
      </xdr:nvCxnSpPr>
      <xdr:spPr>
        <a:xfrm>
          <a:off x="2019300" y="6434169"/>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90519</xdr:rowOff>
    </xdr:from>
    <xdr:to>
      <xdr:col>10</xdr:col>
      <xdr:colOff>114300</xdr:colOff>
      <xdr:row>37</xdr:row>
      <xdr:rowOff>95417</xdr:rowOff>
    </xdr:to>
    <xdr:cxnSp macro="">
      <xdr:nvCxnSpPr>
        <xdr:cNvPr id="71" name="直線コネクタ 70"/>
        <xdr:cNvCxnSpPr/>
      </xdr:nvCxnSpPr>
      <xdr:spPr>
        <a:xfrm flipV="1">
          <a:off x="1130300" y="643416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138651</xdr:rowOff>
    </xdr:from>
    <xdr:ext cx="469744" cy="259045"/>
    <xdr:sp macro="" textlink="">
      <xdr:nvSpPr>
        <xdr:cNvPr id="73" name="テキスト ボックス 72"/>
        <xdr:cNvSpPr txBox="1"/>
      </xdr:nvSpPr>
      <xdr:spPr>
        <a:xfrm>
          <a:off x="1784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39849</xdr:rowOff>
    </xdr:from>
    <xdr:to>
      <xdr:col>6</xdr:col>
      <xdr:colOff>38100</xdr:colOff>
      <xdr:row>37</xdr:row>
      <xdr:rowOff>141449</xdr:rowOff>
    </xdr:to>
    <xdr:sp macro="" textlink="">
      <xdr:nvSpPr>
        <xdr:cNvPr id="74" name="フローチャート: 判断 73"/>
        <xdr:cNvSpPr/>
      </xdr:nvSpPr>
      <xdr:spPr>
        <a:xfrm>
          <a:off x="1079500" y="63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157976</xdr:rowOff>
    </xdr:from>
    <xdr:ext cx="469744" cy="259045"/>
    <xdr:sp macro="" textlink="">
      <xdr:nvSpPr>
        <xdr:cNvPr id="75" name="テキスト ボックス 74"/>
        <xdr:cNvSpPr txBox="1"/>
      </xdr:nvSpPr>
      <xdr:spPr>
        <a:xfrm>
          <a:off x="895428" y="61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47817</xdr:rowOff>
    </xdr:from>
    <xdr:to>
      <xdr:col>24</xdr:col>
      <xdr:colOff>114300</xdr:colOff>
      <xdr:row>37</xdr:row>
      <xdr:rowOff>149417</xdr:rowOff>
    </xdr:to>
    <xdr:sp macro="" textlink="">
      <xdr:nvSpPr>
        <xdr:cNvPr id="81" name="楕円 80"/>
        <xdr:cNvSpPr/>
      </xdr:nvSpPr>
      <xdr:spPr>
        <a:xfrm>
          <a:off x="4584700" y="63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70694</xdr:rowOff>
    </xdr:from>
    <xdr:ext cx="469744" cy="259045"/>
    <xdr:sp macro="" textlink="">
      <xdr:nvSpPr>
        <xdr:cNvPr id="82" name="議会費該当値テキスト"/>
        <xdr:cNvSpPr txBox="1"/>
      </xdr:nvSpPr>
      <xdr:spPr>
        <a:xfrm>
          <a:off x="4686300" y="624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40959</xdr:rowOff>
    </xdr:from>
    <xdr:to>
      <xdr:col>20</xdr:col>
      <xdr:colOff>38100</xdr:colOff>
      <xdr:row>37</xdr:row>
      <xdr:rowOff>142559</xdr:rowOff>
    </xdr:to>
    <xdr:sp macro="" textlink="">
      <xdr:nvSpPr>
        <xdr:cNvPr id="83" name="楕円 82"/>
        <xdr:cNvSpPr/>
      </xdr:nvSpPr>
      <xdr:spPr>
        <a:xfrm>
          <a:off x="3746500" y="63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159086</xdr:rowOff>
    </xdr:from>
    <xdr:ext cx="469744" cy="259045"/>
    <xdr:sp macro="" textlink="">
      <xdr:nvSpPr>
        <xdr:cNvPr id="84" name="テキスト ボックス 83"/>
        <xdr:cNvSpPr txBox="1"/>
      </xdr:nvSpPr>
      <xdr:spPr>
        <a:xfrm>
          <a:off x="3562428" y="615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43245</xdr:rowOff>
    </xdr:from>
    <xdr:to>
      <xdr:col>15</xdr:col>
      <xdr:colOff>101600</xdr:colOff>
      <xdr:row>37</xdr:row>
      <xdr:rowOff>144845</xdr:rowOff>
    </xdr:to>
    <xdr:sp macro="" textlink="">
      <xdr:nvSpPr>
        <xdr:cNvPr id="85" name="楕円 84"/>
        <xdr:cNvSpPr/>
      </xdr:nvSpPr>
      <xdr:spPr>
        <a:xfrm>
          <a:off x="2857500" y="638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161372</xdr:rowOff>
    </xdr:from>
    <xdr:ext cx="469744" cy="259045"/>
    <xdr:sp macro="" textlink="">
      <xdr:nvSpPr>
        <xdr:cNvPr id="86" name="テキスト ボックス 85"/>
        <xdr:cNvSpPr txBox="1"/>
      </xdr:nvSpPr>
      <xdr:spPr>
        <a:xfrm>
          <a:off x="2673428" y="616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39719</xdr:rowOff>
    </xdr:from>
    <xdr:to>
      <xdr:col>10</xdr:col>
      <xdr:colOff>165100</xdr:colOff>
      <xdr:row>37</xdr:row>
      <xdr:rowOff>141319</xdr:rowOff>
    </xdr:to>
    <xdr:sp macro="" textlink="">
      <xdr:nvSpPr>
        <xdr:cNvPr id="87" name="楕円 86"/>
        <xdr:cNvSpPr/>
      </xdr:nvSpPr>
      <xdr:spPr>
        <a:xfrm>
          <a:off x="1968500" y="63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157846</xdr:rowOff>
    </xdr:from>
    <xdr:ext cx="469744" cy="259045"/>
    <xdr:sp macro="" textlink="">
      <xdr:nvSpPr>
        <xdr:cNvPr id="88" name="テキスト ボックス 87"/>
        <xdr:cNvSpPr txBox="1"/>
      </xdr:nvSpPr>
      <xdr:spPr>
        <a:xfrm>
          <a:off x="1784428" y="615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44617</xdr:rowOff>
    </xdr:from>
    <xdr:to>
      <xdr:col>6</xdr:col>
      <xdr:colOff>38100</xdr:colOff>
      <xdr:row>37</xdr:row>
      <xdr:rowOff>146217</xdr:rowOff>
    </xdr:to>
    <xdr:sp macro="" textlink="">
      <xdr:nvSpPr>
        <xdr:cNvPr id="89" name="楕円 88"/>
        <xdr:cNvSpPr/>
      </xdr:nvSpPr>
      <xdr:spPr>
        <a:xfrm>
          <a:off x="1079500" y="63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137344</xdr:rowOff>
    </xdr:from>
    <xdr:ext cx="469744" cy="259045"/>
    <xdr:sp macro="" textlink="">
      <xdr:nvSpPr>
        <xdr:cNvPr id="90" name="テキスト ボックス 89"/>
        <xdr:cNvSpPr txBox="1"/>
      </xdr:nvSpPr>
      <xdr:spPr>
        <a:xfrm>
          <a:off x="895428" y="648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17978</xdr:rowOff>
    </xdr:from>
    <xdr:to>
      <xdr:col>24</xdr:col>
      <xdr:colOff>63500</xdr:colOff>
      <xdr:row>56</xdr:row>
      <xdr:rowOff>82794</xdr:rowOff>
    </xdr:to>
    <xdr:cxnSp macro="">
      <xdr:nvCxnSpPr>
        <xdr:cNvPr id="119" name="直線コネクタ 118"/>
        <xdr:cNvCxnSpPr/>
      </xdr:nvCxnSpPr>
      <xdr:spPr>
        <a:xfrm flipV="1">
          <a:off x="3797300" y="9447728"/>
          <a:ext cx="838200" cy="2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82794</xdr:rowOff>
    </xdr:from>
    <xdr:to>
      <xdr:col>19</xdr:col>
      <xdr:colOff>177800</xdr:colOff>
      <xdr:row>56</xdr:row>
      <xdr:rowOff>119686</xdr:rowOff>
    </xdr:to>
    <xdr:cxnSp macro="">
      <xdr:nvCxnSpPr>
        <xdr:cNvPr id="122" name="直線コネクタ 121"/>
        <xdr:cNvCxnSpPr/>
      </xdr:nvCxnSpPr>
      <xdr:spPr>
        <a:xfrm flipV="1">
          <a:off x="2908300" y="9683994"/>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119686</xdr:rowOff>
    </xdr:from>
    <xdr:to>
      <xdr:col>15</xdr:col>
      <xdr:colOff>50800</xdr:colOff>
      <xdr:row>57</xdr:row>
      <xdr:rowOff>35024</xdr:rowOff>
    </xdr:to>
    <xdr:cxnSp macro="">
      <xdr:nvCxnSpPr>
        <xdr:cNvPr id="125" name="直線コネクタ 124"/>
        <xdr:cNvCxnSpPr/>
      </xdr:nvCxnSpPr>
      <xdr:spPr>
        <a:xfrm flipV="1">
          <a:off x="2019300" y="9720886"/>
          <a:ext cx="889000" cy="8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166584</xdr:rowOff>
    </xdr:from>
    <xdr:to>
      <xdr:col>10</xdr:col>
      <xdr:colOff>114300</xdr:colOff>
      <xdr:row>57</xdr:row>
      <xdr:rowOff>35024</xdr:rowOff>
    </xdr:to>
    <xdr:cxnSp macro="">
      <xdr:nvCxnSpPr>
        <xdr:cNvPr id="128" name="直線コネクタ 127"/>
        <xdr:cNvCxnSpPr/>
      </xdr:nvCxnSpPr>
      <xdr:spPr>
        <a:xfrm>
          <a:off x="1130300" y="9767784"/>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170098</xdr:rowOff>
    </xdr:from>
    <xdr:ext cx="534377" cy="259045"/>
    <xdr:sp macro="" textlink="">
      <xdr:nvSpPr>
        <xdr:cNvPr id="130" name="テキスト ボックス 129"/>
        <xdr:cNvSpPr txBox="1"/>
      </xdr:nvSpPr>
      <xdr:spPr>
        <a:xfrm>
          <a:off x="1752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27570</xdr:rowOff>
    </xdr:from>
    <xdr:to>
      <xdr:col>6</xdr:col>
      <xdr:colOff>38100</xdr:colOff>
      <xdr:row>57</xdr:row>
      <xdr:rowOff>129170</xdr:rowOff>
    </xdr:to>
    <xdr:sp macro="" textlink="">
      <xdr:nvSpPr>
        <xdr:cNvPr id="131" name="フローチャート: 判断 130"/>
        <xdr:cNvSpPr/>
      </xdr:nvSpPr>
      <xdr:spPr>
        <a:xfrm>
          <a:off x="1079500" y="98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120297</xdr:rowOff>
    </xdr:from>
    <xdr:ext cx="534377" cy="259045"/>
    <xdr:sp macro="" textlink="">
      <xdr:nvSpPr>
        <xdr:cNvPr id="132" name="テキスト ボックス 131"/>
        <xdr:cNvSpPr txBox="1"/>
      </xdr:nvSpPr>
      <xdr:spPr>
        <a:xfrm>
          <a:off x="863111" y="989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138628</xdr:rowOff>
    </xdr:from>
    <xdr:to>
      <xdr:col>24</xdr:col>
      <xdr:colOff>114300</xdr:colOff>
      <xdr:row>55</xdr:row>
      <xdr:rowOff>68778</xdr:rowOff>
    </xdr:to>
    <xdr:sp macro="" textlink="">
      <xdr:nvSpPr>
        <xdr:cNvPr id="138" name="楕円 137"/>
        <xdr:cNvSpPr/>
      </xdr:nvSpPr>
      <xdr:spPr>
        <a:xfrm>
          <a:off x="4584700" y="93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161505</xdr:rowOff>
    </xdr:from>
    <xdr:ext cx="599010" cy="259045"/>
    <xdr:sp macro="" textlink="">
      <xdr:nvSpPr>
        <xdr:cNvPr id="139" name="総務費該当値テキスト"/>
        <xdr:cNvSpPr txBox="1"/>
      </xdr:nvSpPr>
      <xdr:spPr>
        <a:xfrm>
          <a:off x="4686300" y="924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31994</xdr:rowOff>
    </xdr:from>
    <xdr:to>
      <xdr:col>20</xdr:col>
      <xdr:colOff>38100</xdr:colOff>
      <xdr:row>56</xdr:row>
      <xdr:rowOff>133594</xdr:rowOff>
    </xdr:to>
    <xdr:sp macro="" textlink="">
      <xdr:nvSpPr>
        <xdr:cNvPr id="140" name="楕円 139"/>
        <xdr:cNvSpPr/>
      </xdr:nvSpPr>
      <xdr:spPr>
        <a:xfrm>
          <a:off x="3746500" y="96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150121</xdr:rowOff>
    </xdr:from>
    <xdr:ext cx="599010" cy="259045"/>
    <xdr:sp macro="" textlink="">
      <xdr:nvSpPr>
        <xdr:cNvPr id="141" name="テキスト ボックス 140"/>
        <xdr:cNvSpPr txBox="1"/>
      </xdr:nvSpPr>
      <xdr:spPr>
        <a:xfrm>
          <a:off x="3497795" y="940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68886</xdr:rowOff>
    </xdr:from>
    <xdr:to>
      <xdr:col>15</xdr:col>
      <xdr:colOff>101600</xdr:colOff>
      <xdr:row>56</xdr:row>
      <xdr:rowOff>170486</xdr:rowOff>
    </xdr:to>
    <xdr:sp macro="" textlink="">
      <xdr:nvSpPr>
        <xdr:cNvPr id="142" name="楕円 141"/>
        <xdr:cNvSpPr/>
      </xdr:nvSpPr>
      <xdr:spPr>
        <a:xfrm>
          <a:off x="2857500" y="96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15563</xdr:rowOff>
    </xdr:from>
    <xdr:ext cx="599010" cy="259045"/>
    <xdr:sp macro="" textlink="">
      <xdr:nvSpPr>
        <xdr:cNvPr id="143" name="テキスト ボックス 142"/>
        <xdr:cNvSpPr txBox="1"/>
      </xdr:nvSpPr>
      <xdr:spPr>
        <a:xfrm>
          <a:off x="2608795" y="94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155674</xdr:rowOff>
    </xdr:from>
    <xdr:to>
      <xdr:col>10</xdr:col>
      <xdr:colOff>165100</xdr:colOff>
      <xdr:row>57</xdr:row>
      <xdr:rowOff>85824</xdr:rowOff>
    </xdr:to>
    <xdr:sp macro="" textlink="">
      <xdr:nvSpPr>
        <xdr:cNvPr id="144" name="楕円 143"/>
        <xdr:cNvSpPr/>
      </xdr:nvSpPr>
      <xdr:spPr>
        <a:xfrm>
          <a:off x="1968500" y="975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102351</xdr:rowOff>
    </xdr:from>
    <xdr:ext cx="534377" cy="259045"/>
    <xdr:sp macro="" textlink="">
      <xdr:nvSpPr>
        <xdr:cNvPr id="145" name="テキスト ボックス 144"/>
        <xdr:cNvSpPr txBox="1"/>
      </xdr:nvSpPr>
      <xdr:spPr>
        <a:xfrm>
          <a:off x="1752111" y="953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115784</xdr:rowOff>
    </xdr:from>
    <xdr:to>
      <xdr:col>6</xdr:col>
      <xdr:colOff>38100</xdr:colOff>
      <xdr:row>57</xdr:row>
      <xdr:rowOff>45934</xdr:rowOff>
    </xdr:to>
    <xdr:sp macro="" textlink="">
      <xdr:nvSpPr>
        <xdr:cNvPr id="146" name="楕円 145"/>
        <xdr:cNvSpPr/>
      </xdr:nvSpPr>
      <xdr:spPr>
        <a:xfrm>
          <a:off x="1079500" y="97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62461</xdr:rowOff>
    </xdr:from>
    <xdr:ext cx="599010" cy="259045"/>
    <xdr:sp macro="" textlink="">
      <xdr:nvSpPr>
        <xdr:cNvPr id="147" name="テキスト ボックス 146"/>
        <xdr:cNvSpPr txBox="1"/>
      </xdr:nvSpPr>
      <xdr:spPr>
        <a:xfrm>
          <a:off x="830795" y="949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167581</xdr:rowOff>
    </xdr:from>
    <xdr:to>
      <xdr:col>24</xdr:col>
      <xdr:colOff>63500</xdr:colOff>
      <xdr:row>74</xdr:row>
      <xdr:rowOff>167921</xdr:rowOff>
    </xdr:to>
    <xdr:cxnSp macro="">
      <xdr:nvCxnSpPr>
        <xdr:cNvPr id="177" name="直線コネクタ 176"/>
        <xdr:cNvCxnSpPr/>
      </xdr:nvCxnSpPr>
      <xdr:spPr>
        <a:xfrm flipV="1">
          <a:off x="3797300" y="12854881"/>
          <a:ext cx="8382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139881</xdr:rowOff>
    </xdr:from>
    <xdr:ext cx="599010" cy="259045"/>
    <xdr:sp macro="" textlink="">
      <xdr:nvSpPr>
        <xdr:cNvPr id="178" name="民生費平均値テキスト"/>
        <xdr:cNvSpPr txBox="1"/>
      </xdr:nvSpPr>
      <xdr:spPr>
        <a:xfrm>
          <a:off x="4686300" y="13170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167921</xdr:rowOff>
    </xdr:from>
    <xdr:to>
      <xdr:col>19</xdr:col>
      <xdr:colOff>177800</xdr:colOff>
      <xdr:row>75</xdr:row>
      <xdr:rowOff>7813</xdr:rowOff>
    </xdr:to>
    <xdr:cxnSp macro="">
      <xdr:nvCxnSpPr>
        <xdr:cNvPr id="180" name="直線コネクタ 179"/>
        <xdr:cNvCxnSpPr/>
      </xdr:nvCxnSpPr>
      <xdr:spPr>
        <a:xfrm flipV="1">
          <a:off x="2908300" y="12855221"/>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79866</xdr:rowOff>
    </xdr:from>
    <xdr:ext cx="599010" cy="259045"/>
    <xdr:sp macro="" textlink="">
      <xdr:nvSpPr>
        <xdr:cNvPr id="182" name="テキスト ボックス 181"/>
        <xdr:cNvSpPr txBox="1"/>
      </xdr:nvSpPr>
      <xdr:spPr>
        <a:xfrm>
          <a:off x="3497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7813</xdr:rowOff>
    </xdr:from>
    <xdr:to>
      <xdr:col>15</xdr:col>
      <xdr:colOff>50800</xdr:colOff>
      <xdr:row>75</xdr:row>
      <xdr:rowOff>53953</xdr:rowOff>
    </xdr:to>
    <xdr:cxnSp macro="">
      <xdr:nvCxnSpPr>
        <xdr:cNvPr id="183" name="直線コネクタ 182"/>
        <xdr:cNvCxnSpPr/>
      </xdr:nvCxnSpPr>
      <xdr:spPr>
        <a:xfrm flipV="1">
          <a:off x="2019300" y="12866563"/>
          <a:ext cx="889000" cy="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92008</xdr:rowOff>
    </xdr:from>
    <xdr:ext cx="599010" cy="259045"/>
    <xdr:sp macro="" textlink="">
      <xdr:nvSpPr>
        <xdr:cNvPr id="185" name="テキスト ボックス 184"/>
        <xdr:cNvSpPr txBox="1"/>
      </xdr:nvSpPr>
      <xdr:spPr>
        <a:xfrm>
          <a:off x="2608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53953</xdr:rowOff>
    </xdr:from>
    <xdr:to>
      <xdr:col>10</xdr:col>
      <xdr:colOff>114300</xdr:colOff>
      <xdr:row>75</xdr:row>
      <xdr:rowOff>55662</xdr:rowOff>
    </xdr:to>
    <xdr:cxnSp macro="">
      <xdr:nvCxnSpPr>
        <xdr:cNvPr id="186" name="直線コネクタ 185"/>
        <xdr:cNvCxnSpPr/>
      </xdr:nvCxnSpPr>
      <xdr:spPr>
        <a:xfrm flipV="1">
          <a:off x="1130300" y="12912703"/>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142071</xdr:rowOff>
    </xdr:from>
    <xdr:ext cx="599010" cy="259045"/>
    <xdr:sp macro="" textlink="">
      <xdr:nvSpPr>
        <xdr:cNvPr id="188" name="テキスト ボックス 187"/>
        <xdr:cNvSpPr txBox="1"/>
      </xdr:nvSpPr>
      <xdr:spPr>
        <a:xfrm>
          <a:off x="1719795" y="133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140853</xdr:rowOff>
    </xdr:from>
    <xdr:to>
      <xdr:col>6</xdr:col>
      <xdr:colOff>38100</xdr:colOff>
      <xdr:row>77</xdr:row>
      <xdr:rowOff>71003</xdr:rowOff>
    </xdr:to>
    <xdr:sp macro="" textlink="">
      <xdr:nvSpPr>
        <xdr:cNvPr id="189" name="フローチャート: 判断 188"/>
        <xdr:cNvSpPr/>
      </xdr:nvSpPr>
      <xdr:spPr>
        <a:xfrm>
          <a:off x="1079500" y="1317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62130</xdr:rowOff>
    </xdr:from>
    <xdr:ext cx="599010" cy="259045"/>
    <xdr:sp macro="" textlink="">
      <xdr:nvSpPr>
        <xdr:cNvPr id="190" name="テキスト ボックス 189"/>
        <xdr:cNvSpPr txBox="1"/>
      </xdr:nvSpPr>
      <xdr:spPr>
        <a:xfrm>
          <a:off x="830795" y="1326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116781</xdr:rowOff>
    </xdr:from>
    <xdr:to>
      <xdr:col>24</xdr:col>
      <xdr:colOff>114300</xdr:colOff>
      <xdr:row>75</xdr:row>
      <xdr:rowOff>46931</xdr:rowOff>
    </xdr:to>
    <xdr:sp macro="" textlink="">
      <xdr:nvSpPr>
        <xdr:cNvPr id="196" name="楕円 195"/>
        <xdr:cNvSpPr/>
      </xdr:nvSpPr>
      <xdr:spPr>
        <a:xfrm>
          <a:off x="4584700" y="12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139658</xdr:rowOff>
    </xdr:from>
    <xdr:ext cx="599010" cy="259045"/>
    <xdr:sp macro="" textlink="">
      <xdr:nvSpPr>
        <xdr:cNvPr id="197" name="民生費該当値テキスト"/>
        <xdr:cNvSpPr txBox="1"/>
      </xdr:nvSpPr>
      <xdr:spPr>
        <a:xfrm>
          <a:off x="4686300" y="1265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117121</xdr:rowOff>
    </xdr:from>
    <xdr:to>
      <xdr:col>20</xdr:col>
      <xdr:colOff>38100</xdr:colOff>
      <xdr:row>75</xdr:row>
      <xdr:rowOff>47271</xdr:rowOff>
    </xdr:to>
    <xdr:sp macro="" textlink="">
      <xdr:nvSpPr>
        <xdr:cNvPr id="198" name="楕円 197"/>
        <xdr:cNvSpPr/>
      </xdr:nvSpPr>
      <xdr:spPr>
        <a:xfrm>
          <a:off x="3746500" y="128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63798</xdr:rowOff>
    </xdr:from>
    <xdr:ext cx="599010" cy="259045"/>
    <xdr:sp macro="" textlink="">
      <xdr:nvSpPr>
        <xdr:cNvPr id="199" name="テキスト ボックス 198"/>
        <xdr:cNvSpPr txBox="1"/>
      </xdr:nvSpPr>
      <xdr:spPr>
        <a:xfrm>
          <a:off x="3497795" y="1257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128463</xdr:rowOff>
    </xdr:from>
    <xdr:to>
      <xdr:col>15</xdr:col>
      <xdr:colOff>101600</xdr:colOff>
      <xdr:row>75</xdr:row>
      <xdr:rowOff>58613</xdr:rowOff>
    </xdr:to>
    <xdr:sp macro="" textlink="">
      <xdr:nvSpPr>
        <xdr:cNvPr id="200" name="楕円 199"/>
        <xdr:cNvSpPr/>
      </xdr:nvSpPr>
      <xdr:spPr>
        <a:xfrm>
          <a:off x="2857500" y="128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75140</xdr:rowOff>
    </xdr:from>
    <xdr:ext cx="599010" cy="259045"/>
    <xdr:sp macro="" textlink="">
      <xdr:nvSpPr>
        <xdr:cNvPr id="201" name="テキスト ボックス 200"/>
        <xdr:cNvSpPr txBox="1"/>
      </xdr:nvSpPr>
      <xdr:spPr>
        <a:xfrm>
          <a:off x="2608795" y="125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3153</xdr:rowOff>
    </xdr:from>
    <xdr:to>
      <xdr:col>10</xdr:col>
      <xdr:colOff>165100</xdr:colOff>
      <xdr:row>75</xdr:row>
      <xdr:rowOff>104753</xdr:rowOff>
    </xdr:to>
    <xdr:sp macro="" textlink="">
      <xdr:nvSpPr>
        <xdr:cNvPr id="202" name="楕円 201"/>
        <xdr:cNvSpPr/>
      </xdr:nvSpPr>
      <xdr:spPr>
        <a:xfrm>
          <a:off x="1968500" y="1286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121280</xdr:rowOff>
    </xdr:from>
    <xdr:ext cx="599010" cy="259045"/>
    <xdr:sp macro="" textlink="">
      <xdr:nvSpPr>
        <xdr:cNvPr id="203" name="テキスト ボックス 202"/>
        <xdr:cNvSpPr txBox="1"/>
      </xdr:nvSpPr>
      <xdr:spPr>
        <a:xfrm>
          <a:off x="1719795" y="1263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4862</xdr:rowOff>
    </xdr:from>
    <xdr:to>
      <xdr:col>6</xdr:col>
      <xdr:colOff>38100</xdr:colOff>
      <xdr:row>75</xdr:row>
      <xdr:rowOff>106462</xdr:rowOff>
    </xdr:to>
    <xdr:sp macro="" textlink="">
      <xdr:nvSpPr>
        <xdr:cNvPr id="204" name="楕円 203"/>
        <xdr:cNvSpPr/>
      </xdr:nvSpPr>
      <xdr:spPr>
        <a:xfrm>
          <a:off x="1079500" y="128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122989</xdr:rowOff>
    </xdr:from>
    <xdr:ext cx="599010" cy="259045"/>
    <xdr:sp macro="" textlink="">
      <xdr:nvSpPr>
        <xdr:cNvPr id="205" name="テキスト ボックス 204"/>
        <xdr:cNvSpPr txBox="1"/>
      </xdr:nvSpPr>
      <xdr:spPr>
        <a:xfrm>
          <a:off x="830795" y="1263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63119</xdr:rowOff>
    </xdr:from>
    <xdr:to>
      <xdr:col>24</xdr:col>
      <xdr:colOff>63500</xdr:colOff>
      <xdr:row>97</xdr:row>
      <xdr:rowOff>136652</xdr:rowOff>
    </xdr:to>
    <xdr:cxnSp macro="">
      <xdr:nvCxnSpPr>
        <xdr:cNvPr id="234" name="直線コネクタ 233"/>
        <xdr:cNvCxnSpPr/>
      </xdr:nvCxnSpPr>
      <xdr:spPr>
        <a:xfrm>
          <a:off x="3797300" y="16693769"/>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63119</xdr:rowOff>
    </xdr:from>
    <xdr:to>
      <xdr:col>19</xdr:col>
      <xdr:colOff>177800</xdr:colOff>
      <xdr:row>97</xdr:row>
      <xdr:rowOff>107086</xdr:rowOff>
    </xdr:to>
    <xdr:cxnSp macro="">
      <xdr:nvCxnSpPr>
        <xdr:cNvPr id="237" name="直線コネクタ 236"/>
        <xdr:cNvCxnSpPr/>
      </xdr:nvCxnSpPr>
      <xdr:spPr>
        <a:xfrm flipV="1">
          <a:off x="2908300" y="16693769"/>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107086</xdr:rowOff>
    </xdr:from>
    <xdr:to>
      <xdr:col>15</xdr:col>
      <xdr:colOff>50800</xdr:colOff>
      <xdr:row>97</xdr:row>
      <xdr:rowOff>131921</xdr:rowOff>
    </xdr:to>
    <xdr:cxnSp macro="">
      <xdr:nvCxnSpPr>
        <xdr:cNvPr id="240" name="直線コネクタ 239"/>
        <xdr:cNvCxnSpPr/>
      </xdr:nvCxnSpPr>
      <xdr:spPr>
        <a:xfrm flipV="1">
          <a:off x="2019300" y="16737736"/>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131921</xdr:rowOff>
    </xdr:from>
    <xdr:to>
      <xdr:col>10</xdr:col>
      <xdr:colOff>114300</xdr:colOff>
      <xdr:row>97</xdr:row>
      <xdr:rowOff>147236</xdr:rowOff>
    </xdr:to>
    <xdr:cxnSp macro="">
      <xdr:nvCxnSpPr>
        <xdr:cNvPr id="243" name="直線コネクタ 242"/>
        <xdr:cNvCxnSpPr/>
      </xdr:nvCxnSpPr>
      <xdr:spPr>
        <a:xfrm flipV="1">
          <a:off x="1130300" y="16762571"/>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127755</xdr:rowOff>
    </xdr:from>
    <xdr:to>
      <xdr:col>6</xdr:col>
      <xdr:colOff>38100</xdr:colOff>
      <xdr:row>97</xdr:row>
      <xdr:rowOff>57905</xdr:rowOff>
    </xdr:to>
    <xdr:sp macro="" textlink="">
      <xdr:nvSpPr>
        <xdr:cNvPr id="246" name="フローチャート: 判断 245"/>
        <xdr:cNvSpPr/>
      </xdr:nvSpPr>
      <xdr:spPr>
        <a:xfrm>
          <a:off x="1079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74432</xdr:rowOff>
    </xdr:from>
    <xdr:ext cx="534377" cy="259045"/>
    <xdr:sp macro="" textlink="">
      <xdr:nvSpPr>
        <xdr:cNvPr id="247" name="テキスト ボックス 246"/>
        <xdr:cNvSpPr txBox="1"/>
      </xdr:nvSpPr>
      <xdr:spPr>
        <a:xfrm>
          <a:off x="863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85852</xdr:rowOff>
    </xdr:from>
    <xdr:to>
      <xdr:col>24</xdr:col>
      <xdr:colOff>114300</xdr:colOff>
      <xdr:row>98</xdr:row>
      <xdr:rowOff>16002</xdr:rowOff>
    </xdr:to>
    <xdr:sp macro="" textlink="">
      <xdr:nvSpPr>
        <xdr:cNvPr id="253" name="楕円 252"/>
        <xdr:cNvSpPr/>
      </xdr:nvSpPr>
      <xdr:spPr>
        <a:xfrm>
          <a:off x="4584700" y="167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779</xdr:rowOff>
    </xdr:from>
    <xdr:ext cx="534377" cy="259045"/>
    <xdr:sp macro="" textlink="">
      <xdr:nvSpPr>
        <xdr:cNvPr id="254" name="衛生費該当値テキスト"/>
        <xdr:cNvSpPr txBox="1"/>
      </xdr:nvSpPr>
      <xdr:spPr>
        <a:xfrm>
          <a:off x="4686300" y="166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12319</xdr:rowOff>
    </xdr:from>
    <xdr:to>
      <xdr:col>20</xdr:col>
      <xdr:colOff>38100</xdr:colOff>
      <xdr:row>97</xdr:row>
      <xdr:rowOff>113919</xdr:rowOff>
    </xdr:to>
    <xdr:sp macro="" textlink="">
      <xdr:nvSpPr>
        <xdr:cNvPr id="255" name="楕円 254"/>
        <xdr:cNvSpPr/>
      </xdr:nvSpPr>
      <xdr:spPr>
        <a:xfrm>
          <a:off x="3746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105046</xdr:rowOff>
    </xdr:from>
    <xdr:ext cx="534377" cy="259045"/>
    <xdr:sp macro="" textlink="">
      <xdr:nvSpPr>
        <xdr:cNvPr id="256" name="テキスト ボックス 255"/>
        <xdr:cNvSpPr txBox="1"/>
      </xdr:nvSpPr>
      <xdr:spPr>
        <a:xfrm>
          <a:off x="3530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56286</xdr:rowOff>
    </xdr:from>
    <xdr:to>
      <xdr:col>15</xdr:col>
      <xdr:colOff>101600</xdr:colOff>
      <xdr:row>97</xdr:row>
      <xdr:rowOff>157886</xdr:rowOff>
    </xdr:to>
    <xdr:sp macro="" textlink="">
      <xdr:nvSpPr>
        <xdr:cNvPr id="257" name="楕円 256"/>
        <xdr:cNvSpPr/>
      </xdr:nvSpPr>
      <xdr:spPr>
        <a:xfrm>
          <a:off x="2857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149013</xdr:rowOff>
    </xdr:from>
    <xdr:ext cx="534377" cy="259045"/>
    <xdr:sp macro="" textlink="">
      <xdr:nvSpPr>
        <xdr:cNvPr id="258" name="テキスト ボックス 257"/>
        <xdr:cNvSpPr txBox="1"/>
      </xdr:nvSpPr>
      <xdr:spPr>
        <a:xfrm>
          <a:off x="2641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81121</xdr:rowOff>
    </xdr:from>
    <xdr:to>
      <xdr:col>10</xdr:col>
      <xdr:colOff>165100</xdr:colOff>
      <xdr:row>98</xdr:row>
      <xdr:rowOff>11271</xdr:rowOff>
    </xdr:to>
    <xdr:sp macro="" textlink="">
      <xdr:nvSpPr>
        <xdr:cNvPr id="259" name="楕円 258"/>
        <xdr:cNvSpPr/>
      </xdr:nvSpPr>
      <xdr:spPr>
        <a:xfrm>
          <a:off x="1968500" y="167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2398</xdr:rowOff>
    </xdr:from>
    <xdr:ext cx="534377" cy="259045"/>
    <xdr:sp macro="" textlink="">
      <xdr:nvSpPr>
        <xdr:cNvPr id="260" name="テキスト ボックス 259"/>
        <xdr:cNvSpPr txBox="1"/>
      </xdr:nvSpPr>
      <xdr:spPr>
        <a:xfrm>
          <a:off x="1752111" y="168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96436</xdr:rowOff>
    </xdr:from>
    <xdr:to>
      <xdr:col>6</xdr:col>
      <xdr:colOff>38100</xdr:colOff>
      <xdr:row>98</xdr:row>
      <xdr:rowOff>26586</xdr:rowOff>
    </xdr:to>
    <xdr:sp macro="" textlink="">
      <xdr:nvSpPr>
        <xdr:cNvPr id="261" name="楕円 260"/>
        <xdr:cNvSpPr/>
      </xdr:nvSpPr>
      <xdr:spPr>
        <a:xfrm>
          <a:off x="1079500" y="167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17713</xdr:rowOff>
    </xdr:from>
    <xdr:ext cx="534377" cy="259045"/>
    <xdr:sp macro="" textlink="">
      <xdr:nvSpPr>
        <xdr:cNvPr id="262" name="テキスト ボックス 261"/>
        <xdr:cNvSpPr txBox="1"/>
      </xdr:nvSpPr>
      <xdr:spPr>
        <a:xfrm>
          <a:off x="863111" y="168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2997</xdr:rowOff>
    </xdr:from>
    <xdr:to>
      <xdr:col>55</xdr:col>
      <xdr:colOff>0</xdr:colOff>
      <xdr:row>38</xdr:row>
      <xdr:rowOff>32944</xdr:rowOff>
    </xdr:to>
    <xdr:cxnSp macro="">
      <xdr:nvCxnSpPr>
        <xdr:cNvPr id="289" name="直線コネクタ 288"/>
        <xdr:cNvCxnSpPr/>
      </xdr:nvCxnSpPr>
      <xdr:spPr>
        <a:xfrm flipV="1">
          <a:off x="9639300" y="6518097"/>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168275</xdr:rowOff>
    </xdr:from>
    <xdr:to>
      <xdr:col>50</xdr:col>
      <xdr:colOff>114300</xdr:colOff>
      <xdr:row>38</xdr:row>
      <xdr:rowOff>32944</xdr:rowOff>
    </xdr:to>
    <xdr:cxnSp macro="">
      <xdr:nvCxnSpPr>
        <xdr:cNvPr id="292" name="直線コネクタ 291"/>
        <xdr:cNvCxnSpPr/>
      </xdr:nvCxnSpPr>
      <xdr:spPr>
        <a:xfrm>
          <a:off x="8750300" y="651192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61519</xdr:rowOff>
    </xdr:from>
    <xdr:to>
      <xdr:col>45</xdr:col>
      <xdr:colOff>177800</xdr:colOff>
      <xdr:row>37</xdr:row>
      <xdr:rowOff>168275</xdr:rowOff>
    </xdr:to>
    <xdr:cxnSp macro="">
      <xdr:nvCxnSpPr>
        <xdr:cNvPr id="295" name="直線コネクタ 294"/>
        <xdr:cNvCxnSpPr/>
      </xdr:nvCxnSpPr>
      <xdr:spPr>
        <a:xfrm>
          <a:off x="7861300" y="6405169"/>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13513</xdr:rowOff>
    </xdr:from>
    <xdr:to>
      <xdr:col>41</xdr:col>
      <xdr:colOff>50800</xdr:colOff>
      <xdr:row>37</xdr:row>
      <xdr:rowOff>61519</xdr:rowOff>
    </xdr:to>
    <xdr:cxnSp macro="">
      <xdr:nvCxnSpPr>
        <xdr:cNvPr id="298" name="直線コネクタ 297"/>
        <xdr:cNvCxnSpPr/>
      </xdr:nvCxnSpPr>
      <xdr:spPr>
        <a:xfrm>
          <a:off x="6972300" y="5842813"/>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00" name="テキスト ボックス 299"/>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170281</xdr:rowOff>
    </xdr:from>
    <xdr:to>
      <xdr:col>36</xdr:col>
      <xdr:colOff>165100</xdr:colOff>
      <xdr:row>37</xdr:row>
      <xdr:rowOff>100431</xdr:rowOff>
    </xdr:to>
    <xdr:sp macro="" textlink="">
      <xdr:nvSpPr>
        <xdr:cNvPr id="301" name="フローチャート: 判断 300"/>
        <xdr:cNvSpPr/>
      </xdr:nvSpPr>
      <xdr:spPr>
        <a:xfrm>
          <a:off x="6921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91558</xdr:rowOff>
    </xdr:from>
    <xdr:ext cx="469744" cy="259045"/>
    <xdr:sp macro="" textlink="">
      <xdr:nvSpPr>
        <xdr:cNvPr id="302" name="テキスト ボックス 301"/>
        <xdr:cNvSpPr txBox="1"/>
      </xdr:nvSpPr>
      <xdr:spPr>
        <a:xfrm>
          <a:off x="6737428" y="64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123647</xdr:rowOff>
    </xdr:from>
    <xdr:to>
      <xdr:col>55</xdr:col>
      <xdr:colOff>50800</xdr:colOff>
      <xdr:row>38</xdr:row>
      <xdr:rowOff>53797</xdr:rowOff>
    </xdr:to>
    <xdr:sp macro="" textlink="">
      <xdr:nvSpPr>
        <xdr:cNvPr id="308" name="楕円 307"/>
        <xdr:cNvSpPr/>
      </xdr:nvSpPr>
      <xdr:spPr>
        <a:xfrm>
          <a:off x="104267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102074</xdr:rowOff>
    </xdr:from>
    <xdr:ext cx="378565" cy="259045"/>
    <xdr:sp macro="" textlink="">
      <xdr:nvSpPr>
        <xdr:cNvPr id="309" name="労働費該当値テキスト"/>
        <xdr:cNvSpPr txBox="1"/>
      </xdr:nvSpPr>
      <xdr:spPr>
        <a:xfrm>
          <a:off x="10528300" y="644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153594</xdr:rowOff>
    </xdr:from>
    <xdr:to>
      <xdr:col>50</xdr:col>
      <xdr:colOff>165100</xdr:colOff>
      <xdr:row>38</xdr:row>
      <xdr:rowOff>83744</xdr:rowOff>
    </xdr:to>
    <xdr:sp macro="" textlink="">
      <xdr:nvSpPr>
        <xdr:cNvPr id="310" name="楕円 309"/>
        <xdr:cNvSpPr/>
      </xdr:nvSpPr>
      <xdr:spPr>
        <a:xfrm>
          <a:off x="9588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74871</xdr:rowOff>
    </xdr:from>
    <xdr:ext cx="378565" cy="259045"/>
    <xdr:sp macro="" textlink="">
      <xdr:nvSpPr>
        <xdr:cNvPr id="311" name="テキスト ボックス 310"/>
        <xdr:cNvSpPr txBox="1"/>
      </xdr:nvSpPr>
      <xdr:spPr>
        <a:xfrm>
          <a:off x="9450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117475</xdr:rowOff>
    </xdr:from>
    <xdr:to>
      <xdr:col>46</xdr:col>
      <xdr:colOff>38100</xdr:colOff>
      <xdr:row>38</xdr:row>
      <xdr:rowOff>47625</xdr:rowOff>
    </xdr:to>
    <xdr:sp macro="" textlink="">
      <xdr:nvSpPr>
        <xdr:cNvPr id="312" name="楕円 311"/>
        <xdr:cNvSpPr/>
      </xdr:nvSpPr>
      <xdr:spPr>
        <a:xfrm>
          <a:off x="8699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38752</xdr:rowOff>
    </xdr:from>
    <xdr:ext cx="378565" cy="259045"/>
    <xdr:sp macro="" textlink="">
      <xdr:nvSpPr>
        <xdr:cNvPr id="313" name="テキスト ボックス 312"/>
        <xdr:cNvSpPr txBox="1"/>
      </xdr:nvSpPr>
      <xdr:spPr>
        <a:xfrm>
          <a:off x="8561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10719</xdr:rowOff>
    </xdr:from>
    <xdr:to>
      <xdr:col>41</xdr:col>
      <xdr:colOff>101600</xdr:colOff>
      <xdr:row>37</xdr:row>
      <xdr:rowOff>112319</xdr:rowOff>
    </xdr:to>
    <xdr:sp macro="" textlink="">
      <xdr:nvSpPr>
        <xdr:cNvPr id="314" name="楕円 313"/>
        <xdr:cNvSpPr/>
      </xdr:nvSpPr>
      <xdr:spPr>
        <a:xfrm>
          <a:off x="7810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128846</xdr:rowOff>
    </xdr:from>
    <xdr:ext cx="469744" cy="259045"/>
    <xdr:sp macro="" textlink="">
      <xdr:nvSpPr>
        <xdr:cNvPr id="315" name="テキスト ボックス 314"/>
        <xdr:cNvSpPr txBox="1"/>
      </xdr:nvSpPr>
      <xdr:spPr>
        <a:xfrm>
          <a:off x="7626428" y="61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134163</xdr:rowOff>
    </xdr:from>
    <xdr:to>
      <xdr:col>36</xdr:col>
      <xdr:colOff>165100</xdr:colOff>
      <xdr:row>34</xdr:row>
      <xdr:rowOff>64313</xdr:rowOff>
    </xdr:to>
    <xdr:sp macro="" textlink="">
      <xdr:nvSpPr>
        <xdr:cNvPr id="316" name="楕円 315"/>
        <xdr:cNvSpPr/>
      </xdr:nvSpPr>
      <xdr:spPr>
        <a:xfrm>
          <a:off x="6921500" y="57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80840</xdr:rowOff>
    </xdr:from>
    <xdr:ext cx="469744" cy="259045"/>
    <xdr:sp macro="" textlink="">
      <xdr:nvSpPr>
        <xdr:cNvPr id="317" name="テキスト ボックス 316"/>
        <xdr:cNvSpPr txBox="1"/>
      </xdr:nvSpPr>
      <xdr:spPr>
        <a:xfrm>
          <a:off x="6737428" y="55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43329</xdr:rowOff>
    </xdr:from>
    <xdr:to>
      <xdr:col>55</xdr:col>
      <xdr:colOff>0</xdr:colOff>
      <xdr:row>55</xdr:row>
      <xdr:rowOff>49011</xdr:rowOff>
    </xdr:to>
    <xdr:cxnSp macro="">
      <xdr:nvCxnSpPr>
        <xdr:cNvPr id="348" name="直線コネクタ 347"/>
        <xdr:cNvCxnSpPr/>
      </xdr:nvCxnSpPr>
      <xdr:spPr>
        <a:xfrm>
          <a:off x="9639300" y="9473079"/>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17818</xdr:rowOff>
    </xdr:from>
    <xdr:ext cx="534377" cy="259045"/>
    <xdr:sp macro="" textlink="">
      <xdr:nvSpPr>
        <xdr:cNvPr id="349" name="農林水産業費平均値テキスト"/>
        <xdr:cNvSpPr txBox="1"/>
      </xdr:nvSpPr>
      <xdr:spPr>
        <a:xfrm>
          <a:off x="10528300" y="9619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131144</xdr:rowOff>
    </xdr:from>
    <xdr:to>
      <xdr:col>50</xdr:col>
      <xdr:colOff>114300</xdr:colOff>
      <xdr:row>55</xdr:row>
      <xdr:rowOff>43329</xdr:rowOff>
    </xdr:to>
    <xdr:cxnSp macro="">
      <xdr:nvCxnSpPr>
        <xdr:cNvPr id="351" name="直線コネクタ 350"/>
        <xdr:cNvCxnSpPr/>
      </xdr:nvCxnSpPr>
      <xdr:spPr>
        <a:xfrm>
          <a:off x="8750300" y="9389444"/>
          <a:ext cx="8890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61089</xdr:rowOff>
    </xdr:from>
    <xdr:ext cx="534377" cy="259045"/>
    <xdr:sp macro="" textlink="">
      <xdr:nvSpPr>
        <xdr:cNvPr id="353" name="テキスト ボックス 352"/>
        <xdr:cNvSpPr txBox="1"/>
      </xdr:nvSpPr>
      <xdr:spPr>
        <a:xfrm>
          <a:off x="9372111" y="9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121804</xdr:rowOff>
    </xdr:from>
    <xdr:to>
      <xdr:col>45</xdr:col>
      <xdr:colOff>177800</xdr:colOff>
      <xdr:row>54</xdr:row>
      <xdr:rowOff>131144</xdr:rowOff>
    </xdr:to>
    <xdr:cxnSp macro="">
      <xdr:nvCxnSpPr>
        <xdr:cNvPr id="354" name="直線コネクタ 353"/>
        <xdr:cNvCxnSpPr/>
      </xdr:nvCxnSpPr>
      <xdr:spPr>
        <a:xfrm>
          <a:off x="7861300" y="9208654"/>
          <a:ext cx="889000" cy="18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111186</xdr:rowOff>
    </xdr:from>
    <xdr:ext cx="534377" cy="259045"/>
    <xdr:sp macro="" textlink="">
      <xdr:nvSpPr>
        <xdr:cNvPr id="356" name="テキスト ボックス 355"/>
        <xdr:cNvSpPr txBox="1"/>
      </xdr:nvSpPr>
      <xdr:spPr>
        <a:xfrm>
          <a:off x="8483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121804</xdr:rowOff>
    </xdr:from>
    <xdr:to>
      <xdr:col>41</xdr:col>
      <xdr:colOff>50800</xdr:colOff>
      <xdr:row>54</xdr:row>
      <xdr:rowOff>133985</xdr:rowOff>
    </xdr:to>
    <xdr:cxnSp macro="">
      <xdr:nvCxnSpPr>
        <xdr:cNvPr id="357" name="直線コネクタ 356"/>
        <xdr:cNvCxnSpPr/>
      </xdr:nvCxnSpPr>
      <xdr:spPr>
        <a:xfrm flipV="1">
          <a:off x="6972300" y="9208654"/>
          <a:ext cx="889000" cy="18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168009</xdr:rowOff>
    </xdr:from>
    <xdr:ext cx="534377" cy="259045"/>
    <xdr:sp macro="" textlink="">
      <xdr:nvSpPr>
        <xdr:cNvPr id="359" name="テキスト ボックス 358"/>
        <xdr:cNvSpPr txBox="1"/>
      </xdr:nvSpPr>
      <xdr:spPr>
        <a:xfrm>
          <a:off x="7594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57876</xdr:rowOff>
    </xdr:from>
    <xdr:to>
      <xdr:col>36</xdr:col>
      <xdr:colOff>165100</xdr:colOff>
      <xdr:row>56</xdr:row>
      <xdr:rowOff>159476</xdr:rowOff>
    </xdr:to>
    <xdr:sp macro="" textlink="">
      <xdr:nvSpPr>
        <xdr:cNvPr id="360" name="フローチャート: 判断 359"/>
        <xdr:cNvSpPr/>
      </xdr:nvSpPr>
      <xdr:spPr>
        <a:xfrm>
          <a:off x="6921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150603</xdr:rowOff>
    </xdr:from>
    <xdr:ext cx="534377" cy="259045"/>
    <xdr:sp macro="" textlink="">
      <xdr:nvSpPr>
        <xdr:cNvPr id="361" name="テキスト ボックス 360"/>
        <xdr:cNvSpPr txBox="1"/>
      </xdr:nvSpPr>
      <xdr:spPr>
        <a:xfrm>
          <a:off x="6705111" y="97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169661</xdr:rowOff>
    </xdr:from>
    <xdr:to>
      <xdr:col>55</xdr:col>
      <xdr:colOff>50800</xdr:colOff>
      <xdr:row>55</xdr:row>
      <xdr:rowOff>99811</xdr:rowOff>
    </xdr:to>
    <xdr:sp macro="" textlink="">
      <xdr:nvSpPr>
        <xdr:cNvPr id="367" name="楕円 366"/>
        <xdr:cNvSpPr/>
      </xdr:nvSpPr>
      <xdr:spPr>
        <a:xfrm>
          <a:off x="10426700" y="942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21088</xdr:rowOff>
    </xdr:from>
    <xdr:ext cx="534377" cy="259045"/>
    <xdr:sp macro="" textlink="">
      <xdr:nvSpPr>
        <xdr:cNvPr id="368" name="農林水産業費該当値テキスト"/>
        <xdr:cNvSpPr txBox="1"/>
      </xdr:nvSpPr>
      <xdr:spPr>
        <a:xfrm>
          <a:off x="10528300" y="927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163979</xdr:rowOff>
    </xdr:from>
    <xdr:to>
      <xdr:col>50</xdr:col>
      <xdr:colOff>165100</xdr:colOff>
      <xdr:row>55</xdr:row>
      <xdr:rowOff>94129</xdr:rowOff>
    </xdr:to>
    <xdr:sp macro="" textlink="">
      <xdr:nvSpPr>
        <xdr:cNvPr id="369" name="楕円 368"/>
        <xdr:cNvSpPr/>
      </xdr:nvSpPr>
      <xdr:spPr>
        <a:xfrm>
          <a:off x="9588500" y="94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110656</xdr:rowOff>
    </xdr:from>
    <xdr:ext cx="534377" cy="259045"/>
    <xdr:sp macro="" textlink="">
      <xdr:nvSpPr>
        <xdr:cNvPr id="370" name="テキスト ボックス 369"/>
        <xdr:cNvSpPr txBox="1"/>
      </xdr:nvSpPr>
      <xdr:spPr>
        <a:xfrm>
          <a:off x="9372111" y="919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80344</xdr:rowOff>
    </xdr:from>
    <xdr:to>
      <xdr:col>46</xdr:col>
      <xdr:colOff>38100</xdr:colOff>
      <xdr:row>55</xdr:row>
      <xdr:rowOff>10494</xdr:rowOff>
    </xdr:to>
    <xdr:sp macro="" textlink="">
      <xdr:nvSpPr>
        <xdr:cNvPr id="371" name="楕円 370"/>
        <xdr:cNvSpPr/>
      </xdr:nvSpPr>
      <xdr:spPr>
        <a:xfrm>
          <a:off x="8699500" y="93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27021</xdr:rowOff>
    </xdr:from>
    <xdr:ext cx="534377" cy="259045"/>
    <xdr:sp macro="" textlink="">
      <xdr:nvSpPr>
        <xdr:cNvPr id="372" name="テキスト ボックス 371"/>
        <xdr:cNvSpPr txBox="1"/>
      </xdr:nvSpPr>
      <xdr:spPr>
        <a:xfrm>
          <a:off x="8483111" y="911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71004</xdr:rowOff>
    </xdr:from>
    <xdr:to>
      <xdr:col>41</xdr:col>
      <xdr:colOff>101600</xdr:colOff>
      <xdr:row>54</xdr:row>
      <xdr:rowOff>1154</xdr:rowOff>
    </xdr:to>
    <xdr:sp macro="" textlink="">
      <xdr:nvSpPr>
        <xdr:cNvPr id="373" name="楕円 372"/>
        <xdr:cNvSpPr/>
      </xdr:nvSpPr>
      <xdr:spPr>
        <a:xfrm>
          <a:off x="7810500" y="91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17681</xdr:rowOff>
    </xdr:from>
    <xdr:ext cx="534377" cy="259045"/>
    <xdr:sp macro="" textlink="">
      <xdr:nvSpPr>
        <xdr:cNvPr id="374" name="テキスト ボックス 373"/>
        <xdr:cNvSpPr txBox="1"/>
      </xdr:nvSpPr>
      <xdr:spPr>
        <a:xfrm>
          <a:off x="7594111" y="89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83185</xdr:rowOff>
    </xdr:from>
    <xdr:to>
      <xdr:col>36</xdr:col>
      <xdr:colOff>165100</xdr:colOff>
      <xdr:row>55</xdr:row>
      <xdr:rowOff>13335</xdr:rowOff>
    </xdr:to>
    <xdr:sp macro="" textlink="">
      <xdr:nvSpPr>
        <xdr:cNvPr id="375" name="楕円 374"/>
        <xdr:cNvSpPr/>
      </xdr:nvSpPr>
      <xdr:spPr>
        <a:xfrm>
          <a:off x="6921500" y="93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29862</xdr:rowOff>
    </xdr:from>
    <xdr:ext cx="534377" cy="259045"/>
    <xdr:sp macro="" textlink="">
      <xdr:nvSpPr>
        <xdr:cNvPr id="376" name="テキスト ボックス 375"/>
        <xdr:cNvSpPr txBox="1"/>
      </xdr:nvSpPr>
      <xdr:spPr>
        <a:xfrm>
          <a:off x="6705111" y="91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117640</xdr:rowOff>
    </xdr:from>
    <xdr:to>
      <xdr:col>55</xdr:col>
      <xdr:colOff>0</xdr:colOff>
      <xdr:row>76</xdr:row>
      <xdr:rowOff>66015</xdr:rowOff>
    </xdr:to>
    <xdr:cxnSp macro="">
      <xdr:nvCxnSpPr>
        <xdr:cNvPr id="405" name="直線コネクタ 404"/>
        <xdr:cNvCxnSpPr/>
      </xdr:nvCxnSpPr>
      <xdr:spPr>
        <a:xfrm>
          <a:off x="9639300" y="12976390"/>
          <a:ext cx="838200" cy="1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6"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117640</xdr:rowOff>
    </xdr:from>
    <xdr:to>
      <xdr:col>50</xdr:col>
      <xdr:colOff>114300</xdr:colOff>
      <xdr:row>76</xdr:row>
      <xdr:rowOff>98304</xdr:rowOff>
    </xdr:to>
    <xdr:cxnSp macro="">
      <xdr:nvCxnSpPr>
        <xdr:cNvPr id="408" name="直線コネクタ 407"/>
        <xdr:cNvCxnSpPr/>
      </xdr:nvCxnSpPr>
      <xdr:spPr>
        <a:xfrm flipV="1">
          <a:off x="8750300" y="12976390"/>
          <a:ext cx="889000" cy="15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138383</xdr:rowOff>
    </xdr:from>
    <xdr:ext cx="534377" cy="259045"/>
    <xdr:sp macro="" textlink="">
      <xdr:nvSpPr>
        <xdr:cNvPr id="410" name="テキスト ボックス 409"/>
        <xdr:cNvSpPr txBox="1"/>
      </xdr:nvSpPr>
      <xdr:spPr>
        <a:xfrm>
          <a:off x="9372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98304</xdr:rowOff>
    </xdr:from>
    <xdr:to>
      <xdr:col>45</xdr:col>
      <xdr:colOff>177800</xdr:colOff>
      <xdr:row>77</xdr:row>
      <xdr:rowOff>31496</xdr:rowOff>
    </xdr:to>
    <xdr:cxnSp macro="">
      <xdr:nvCxnSpPr>
        <xdr:cNvPr id="411" name="直線コネクタ 410"/>
        <xdr:cNvCxnSpPr/>
      </xdr:nvCxnSpPr>
      <xdr:spPr>
        <a:xfrm flipV="1">
          <a:off x="7861300" y="13128504"/>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13" name="テキスト ボックス 412"/>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31496</xdr:rowOff>
    </xdr:from>
    <xdr:to>
      <xdr:col>41</xdr:col>
      <xdr:colOff>50800</xdr:colOff>
      <xdr:row>77</xdr:row>
      <xdr:rowOff>100076</xdr:rowOff>
    </xdr:to>
    <xdr:cxnSp macro="">
      <xdr:nvCxnSpPr>
        <xdr:cNvPr id="414" name="直線コネクタ 413"/>
        <xdr:cNvCxnSpPr/>
      </xdr:nvCxnSpPr>
      <xdr:spPr>
        <a:xfrm flipV="1">
          <a:off x="6972300" y="132331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120209</xdr:rowOff>
    </xdr:from>
    <xdr:ext cx="534377" cy="259045"/>
    <xdr:sp macro="" textlink="">
      <xdr:nvSpPr>
        <xdr:cNvPr id="416" name="テキスト ボックス 415"/>
        <xdr:cNvSpPr txBox="1"/>
      </xdr:nvSpPr>
      <xdr:spPr>
        <a:xfrm>
          <a:off x="7594111" y="133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68002</xdr:rowOff>
    </xdr:from>
    <xdr:to>
      <xdr:col>36</xdr:col>
      <xdr:colOff>165100</xdr:colOff>
      <xdr:row>77</xdr:row>
      <xdr:rowOff>169602</xdr:rowOff>
    </xdr:to>
    <xdr:sp macro="" textlink="">
      <xdr:nvSpPr>
        <xdr:cNvPr id="417" name="フローチャート: 判断 416"/>
        <xdr:cNvSpPr/>
      </xdr:nvSpPr>
      <xdr:spPr>
        <a:xfrm>
          <a:off x="6921500" y="1326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160729</xdr:rowOff>
    </xdr:from>
    <xdr:ext cx="534377" cy="259045"/>
    <xdr:sp macro="" textlink="">
      <xdr:nvSpPr>
        <xdr:cNvPr id="418" name="テキスト ボックス 417"/>
        <xdr:cNvSpPr txBox="1"/>
      </xdr:nvSpPr>
      <xdr:spPr>
        <a:xfrm>
          <a:off x="6705111" y="133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15215</xdr:rowOff>
    </xdr:from>
    <xdr:to>
      <xdr:col>55</xdr:col>
      <xdr:colOff>50800</xdr:colOff>
      <xdr:row>76</xdr:row>
      <xdr:rowOff>116815</xdr:rowOff>
    </xdr:to>
    <xdr:sp macro="" textlink="">
      <xdr:nvSpPr>
        <xdr:cNvPr id="424" name="楕円 423"/>
        <xdr:cNvSpPr/>
      </xdr:nvSpPr>
      <xdr:spPr>
        <a:xfrm>
          <a:off x="10426700" y="130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38092</xdr:rowOff>
    </xdr:from>
    <xdr:ext cx="534377" cy="259045"/>
    <xdr:sp macro="" textlink="">
      <xdr:nvSpPr>
        <xdr:cNvPr id="425" name="商工費該当値テキスト"/>
        <xdr:cNvSpPr txBox="1"/>
      </xdr:nvSpPr>
      <xdr:spPr>
        <a:xfrm>
          <a:off x="10528300" y="128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66840</xdr:rowOff>
    </xdr:from>
    <xdr:to>
      <xdr:col>50</xdr:col>
      <xdr:colOff>165100</xdr:colOff>
      <xdr:row>75</xdr:row>
      <xdr:rowOff>168439</xdr:rowOff>
    </xdr:to>
    <xdr:sp macro="" textlink="">
      <xdr:nvSpPr>
        <xdr:cNvPr id="426" name="楕円 425"/>
        <xdr:cNvSpPr/>
      </xdr:nvSpPr>
      <xdr:spPr>
        <a:xfrm>
          <a:off x="9588500" y="12925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13517</xdr:rowOff>
    </xdr:from>
    <xdr:ext cx="534377" cy="259045"/>
    <xdr:sp macro="" textlink="">
      <xdr:nvSpPr>
        <xdr:cNvPr id="427" name="テキスト ボックス 426"/>
        <xdr:cNvSpPr txBox="1"/>
      </xdr:nvSpPr>
      <xdr:spPr>
        <a:xfrm>
          <a:off x="9372111" y="127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47504</xdr:rowOff>
    </xdr:from>
    <xdr:to>
      <xdr:col>46</xdr:col>
      <xdr:colOff>38100</xdr:colOff>
      <xdr:row>76</xdr:row>
      <xdr:rowOff>149104</xdr:rowOff>
    </xdr:to>
    <xdr:sp macro="" textlink="">
      <xdr:nvSpPr>
        <xdr:cNvPr id="428" name="楕円 427"/>
        <xdr:cNvSpPr/>
      </xdr:nvSpPr>
      <xdr:spPr>
        <a:xfrm>
          <a:off x="8699500" y="130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165631</xdr:rowOff>
    </xdr:from>
    <xdr:ext cx="534377" cy="259045"/>
    <xdr:sp macro="" textlink="">
      <xdr:nvSpPr>
        <xdr:cNvPr id="429" name="テキスト ボックス 428"/>
        <xdr:cNvSpPr txBox="1"/>
      </xdr:nvSpPr>
      <xdr:spPr>
        <a:xfrm>
          <a:off x="8483111" y="128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152146</xdr:rowOff>
    </xdr:from>
    <xdr:to>
      <xdr:col>41</xdr:col>
      <xdr:colOff>101600</xdr:colOff>
      <xdr:row>77</xdr:row>
      <xdr:rowOff>82296</xdr:rowOff>
    </xdr:to>
    <xdr:sp macro="" textlink="">
      <xdr:nvSpPr>
        <xdr:cNvPr id="430" name="楕円 429"/>
        <xdr:cNvSpPr/>
      </xdr:nvSpPr>
      <xdr:spPr>
        <a:xfrm>
          <a:off x="7810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98823</xdr:rowOff>
    </xdr:from>
    <xdr:ext cx="534377" cy="259045"/>
    <xdr:sp macro="" textlink="">
      <xdr:nvSpPr>
        <xdr:cNvPr id="431" name="テキスト ボックス 430"/>
        <xdr:cNvSpPr txBox="1"/>
      </xdr:nvSpPr>
      <xdr:spPr>
        <a:xfrm>
          <a:off x="7594111" y="1295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49276</xdr:rowOff>
    </xdr:from>
    <xdr:to>
      <xdr:col>36</xdr:col>
      <xdr:colOff>165100</xdr:colOff>
      <xdr:row>77</xdr:row>
      <xdr:rowOff>150876</xdr:rowOff>
    </xdr:to>
    <xdr:sp macro="" textlink="">
      <xdr:nvSpPr>
        <xdr:cNvPr id="432" name="楕円 431"/>
        <xdr:cNvSpPr/>
      </xdr:nvSpPr>
      <xdr:spPr>
        <a:xfrm>
          <a:off x="6921500" y="132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167403</xdr:rowOff>
    </xdr:from>
    <xdr:ext cx="534377" cy="259045"/>
    <xdr:sp macro="" textlink="">
      <xdr:nvSpPr>
        <xdr:cNvPr id="433" name="テキスト ボックス 432"/>
        <xdr:cNvSpPr txBox="1"/>
      </xdr:nvSpPr>
      <xdr:spPr>
        <a:xfrm>
          <a:off x="6705111" y="130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27924</xdr:rowOff>
    </xdr:from>
    <xdr:to>
      <xdr:col>55</xdr:col>
      <xdr:colOff>0</xdr:colOff>
      <xdr:row>97</xdr:row>
      <xdr:rowOff>30854</xdr:rowOff>
    </xdr:to>
    <xdr:cxnSp macro="">
      <xdr:nvCxnSpPr>
        <xdr:cNvPr id="460" name="直線コネクタ 459"/>
        <xdr:cNvCxnSpPr/>
      </xdr:nvCxnSpPr>
      <xdr:spPr>
        <a:xfrm>
          <a:off x="9639300" y="16658574"/>
          <a:ext cx="8382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156270</xdr:rowOff>
    </xdr:from>
    <xdr:ext cx="534377" cy="259045"/>
    <xdr:sp macro="" textlink="">
      <xdr:nvSpPr>
        <xdr:cNvPr id="461" name="土木費平均値テキスト"/>
        <xdr:cNvSpPr txBox="1"/>
      </xdr:nvSpPr>
      <xdr:spPr>
        <a:xfrm>
          <a:off x="10528300" y="1661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27924</xdr:rowOff>
    </xdr:from>
    <xdr:to>
      <xdr:col>50</xdr:col>
      <xdr:colOff>114300</xdr:colOff>
      <xdr:row>97</xdr:row>
      <xdr:rowOff>31883</xdr:rowOff>
    </xdr:to>
    <xdr:cxnSp macro="">
      <xdr:nvCxnSpPr>
        <xdr:cNvPr id="463" name="直線コネクタ 462"/>
        <xdr:cNvCxnSpPr/>
      </xdr:nvCxnSpPr>
      <xdr:spPr>
        <a:xfrm flipV="1">
          <a:off x="8750300" y="16658574"/>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90150</xdr:rowOff>
    </xdr:from>
    <xdr:ext cx="534377" cy="259045"/>
    <xdr:sp macro="" textlink="">
      <xdr:nvSpPr>
        <xdr:cNvPr id="465" name="テキスト ボックス 464"/>
        <xdr:cNvSpPr txBox="1"/>
      </xdr:nvSpPr>
      <xdr:spPr>
        <a:xfrm>
          <a:off x="9372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126684</xdr:rowOff>
    </xdr:from>
    <xdr:to>
      <xdr:col>45</xdr:col>
      <xdr:colOff>177800</xdr:colOff>
      <xdr:row>97</xdr:row>
      <xdr:rowOff>31883</xdr:rowOff>
    </xdr:to>
    <xdr:cxnSp macro="">
      <xdr:nvCxnSpPr>
        <xdr:cNvPr id="466" name="直線コネクタ 465"/>
        <xdr:cNvCxnSpPr/>
      </xdr:nvCxnSpPr>
      <xdr:spPr>
        <a:xfrm>
          <a:off x="7861300" y="16585884"/>
          <a:ext cx="889000" cy="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8" name="テキスト ボックス 467"/>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126684</xdr:rowOff>
    </xdr:from>
    <xdr:to>
      <xdr:col>41</xdr:col>
      <xdr:colOff>50800</xdr:colOff>
      <xdr:row>97</xdr:row>
      <xdr:rowOff>15977</xdr:rowOff>
    </xdr:to>
    <xdr:cxnSp macro="">
      <xdr:nvCxnSpPr>
        <xdr:cNvPr id="469" name="直線コネクタ 468"/>
        <xdr:cNvCxnSpPr/>
      </xdr:nvCxnSpPr>
      <xdr:spPr>
        <a:xfrm flipV="1">
          <a:off x="6972300" y="16585884"/>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106756</xdr:rowOff>
    </xdr:from>
    <xdr:ext cx="534377" cy="259045"/>
    <xdr:sp macro="" textlink="">
      <xdr:nvSpPr>
        <xdr:cNvPr id="471" name="テキスト ボックス 470"/>
        <xdr:cNvSpPr txBox="1"/>
      </xdr:nvSpPr>
      <xdr:spPr>
        <a:xfrm>
          <a:off x="7594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151879</xdr:rowOff>
    </xdr:from>
    <xdr:to>
      <xdr:col>36</xdr:col>
      <xdr:colOff>165100</xdr:colOff>
      <xdr:row>97</xdr:row>
      <xdr:rowOff>82029</xdr:rowOff>
    </xdr:to>
    <xdr:sp macro="" textlink="">
      <xdr:nvSpPr>
        <xdr:cNvPr id="472" name="フローチャート: 判断 471"/>
        <xdr:cNvSpPr/>
      </xdr:nvSpPr>
      <xdr:spPr>
        <a:xfrm>
          <a:off x="6921500" y="166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73156</xdr:rowOff>
    </xdr:from>
    <xdr:ext cx="534377" cy="259045"/>
    <xdr:sp macro="" textlink="">
      <xdr:nvSpPr>
        <xdr:cNvPr id="473" name="テキスト ボックス 472"/>
        <xdr:cNvSpPr txBox="1"/>
      </xdr:nvSpPr>
      <xdr:spPr>
        <a:xfrm>
          <a:off x="6705111" y="167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151504</xdr:rowOff>
    </xdr:from>
    <xdr:to>
      <xdr:col>55</xdr:col>
      <xdr:colOff>50800</xdr:colOff>
      <xdr:row>97</xdr:row>
      <xdr:rowOff>81654</xdr:rowOff>
    </xdr:to>
    <xdr:sp macro="" textlink="">
      <xdr:nvSpPr>
        <xdr:cNvPr id="479" name="楕円 478"/>
        <xdr:cNvSpPr/>
      </xdr:nvSpPr>
      <xdr:spPr>
        <a:xfrm>
          <a:off x="10426700" y="166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2931</xdr:rowOff>
    </xdr:from>
    <xdr:ext cx="534377" cy="259045"/>
    <xdr:sp macro="" textlink="">
      <xdr:nvSpPr>
        <xdr:cNvPr id="480" name="土木費該当値テキスト"/>
        <xdr:cNvSpPr txBox="1"/>
      </xdr:nvSpPr>
      <xdr:spPr>
        <a:xfrm>
          <a:off x="10528300" y="164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148574</xdr:rowOff>
    </xdr:from>
    <xdr:to>
      <xdr:col>50</xdr:col>
      <xdr:colOff>165100</xdr:colOff>
      <xdr:row>97</xdr:row>
      <xdr:rowOff>78724</xdr:rowOff>
    </xdr:to>
    <xdr:sp macro="" textlink="">
      <xdr:nvSpPr>
        <xdr:cNvPr id="481" name="楕円 480"/>
        <xdr:cNvSpPr/>
      </xdr:nvSpPr>
      <xdr:spPr>
        <a:xfrm>
          <a:off x="9588500" y="166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95251</xdr:rowOff>
    </xdr:from>
    <xdr:ext cx="534377" cy="259045"/>
    <xdr:sp macro="" textlink="">
      <xdr:nvSpPr>
        <xdr:cNvPr id="482" name="テキスト ボックス 481"/>
        <xdr:cNvSpPr txBox="1"/>
      </xdr:nvSpPr>
      <xdr:spPr>
        <a:xfrm>
          <a:off x="9372111" y="163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152533</xdr:rowOff>
    </xdr:from>
    <xdr:to>
      <xdr:col>46</xdr:col>
      <xdr:colOff>38100</xdr:colOff>
      <xdr:row>97</xdr:row>
      <xdr:rowOff>82683</xdr:rowOff>
    </xdr:to>
    <xdr:sp macro="" textlink="">
      <xdr:nvSpPr>
        <xdr:cNvPr id="483" name="楕円 482"/>
        <xdr:cNvSpPr/>
      </xdr:nvSpPr>
      <xdr:spPr>
        <a:xfrm>
          <a:off x="8699500" y="166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99210</xdr:rowOff>
    </xdr:from>
    <xdr:ext cx="534377" cy="259045"/>
    <xdr:sp macro="" textlink="">
      <xdr:nvSpPr>
        <xdr:cNvPr id="484" name="テキスト ボックス 483"/>
        <xdr:cNvSpPr txBox="1"/>
      </xdr:nvSpPr>
      <xdr:spPr>
        <a:xfrm>
          <a:off x="8483111" y="1638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75884</xdr:rowOff>
    </xdr:from>
    <xdr:to>
      <xdr:col>41</xdr:col>
      <xdr:colOff>101600</xdr:colOff>
      <xdr:row>97</xdr:row>
      <xdr:rowOff>6034</xdr:rowOff>
    </xdr:to>
    <xdr:sp macro="" textlink="">
      <xdr:nvSpPr>
        <xdr:cNvPr id="485" name="楕円 484"/>
        <xdr:cNvSpPr/>
      </xdr:nvSpPr>
      <xdr:spPr>
        <a:xfrm>
          <a:off x="7810500" y="165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22561</xdr:rowOff>
    </xdr:from>
    <xdr:ext cx="534377" cy="259045"/>
    <xdr:sp macro="" textlink="">
      <xdr:nvSpPr>
        <xdr:cNvPr id="486" name="テキスト ボックス 485"/>
        <xdr:cNvSpPr txBox="1"/>
      </xdr:nvSpPr>
      <xdr:spPr>
        <a:xfrm>
          <a:off x="7594111" y="1631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136627</xdr:rowOff>
    </xdr:from>
    <xdr:to>
      <xdr:col>36</xdr:col>
      <xdr:colOff>165100</xdr:colOff>
      <xdr:row>97</xdr:row>
      <xdr:rowOff>66777</xdr:rowOff>
    </xdr:to>
    <xdr:sp macro="" textlink="">
      <xdr:nvSpPr>
        <xdr:cNvPr id="487" name="楕円 486"/>
        <xdr:cNvSpPr/>
      </xdr:nvSpPr>
      <xdr:spPr>
        <a:xfrm>
          <a:off x="6921500" y="165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83304</xdr:rowOff>
    </xdr:from>
    <xdr:ext cx="534377" cy="259045"/>
    <xdr:sp macro="" textlink="">
      <xdr:nvSpPr>
        <xdr:cNvPr id="488" name="テキスト ボックス 487"/>
        <xdr:cNvSpPr txBox="1"/>
      </xdr:nvSpPr>
      <xdr:spPr>
        <a:xfrm>
          <a:off x="6705111" y="163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149492</xdr:rowOff>
    </xdr:from>
    <xdr:to>
      <xdr:col>85</xdr:col>
      <xdr:colOff>127000</xdr:colOff>
      <xdr:row>37</xdr:row>
      <xdr:rowOff>34525</xdr:rowOff>
    </xdr:to>
    <xdr:cxnSp macro="">
      <xdr:nvCxnSpPr>
        <xdr:cNvPr id="517" name="直線コネクタ 516"/>
        <xdr:cNvCxnSpPr/>
      </xdr:nvCxnSpPr>
      <xdr:spPr>
        <a:xfrm>
          <a:off x="15481300" y="6321692"/>
          <a:ext cx="838200" cy="5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149492</xdr:rowOff>
    </xdr:from>
    <xdr:to>
      <xdr:col>81</xdr:col>
      <xdr:colOff>50800</xdr:colOff>
      <xdr:row>37</xdr:row>
      <xdr:rowOff>10084</xdr:rowOff>
    </xdr:to>
    <xdr:cxnSp macro="">
      <xdr:nvCxnSpPr>
        <xdr:cNvPr id="520" name="直線コネクタ 519"/>
        <xdr:cNvCxnSpPr/>
      </xdr:nvCxnSpPr>
      <xdr:spPr>
        <a:xfrm flipV="1">
          <a:off x="14592300" y="6321692"/>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10084</xdr:rowOff>
    </xdr:from>
    <xdr:to>
      <xdr:col>76</xdr:col>
      <xdr:colOff>114300</xdr:colOff>
      <xdr:row>37</xdr:row>
      <xdr:rowOff>38811</xdr:rowOff>
    </xdr:to>
    <xdr:cxnSp macro="">
      <xdr:nvCxnSpPr>
        <xdr:cNvPr id="523" name="直線コネクタ 522"/>
        <xdr:cNvCxnSpPr/>
      </xdr:nvCxnSpPr>
      <xdr:spPr>
        <a:xfrm flipV="1">
          <a:off x="13703300" y="635373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131871</xdr:rowOff>
    </xdr:from>
    <xdr:to>
      <xdr:col>71</xdr:col>
      <xdr:colOff>177800</xdr:colOff>
      <xdr:row>37</xdr:row>
      <xdr:rowOff>38811</xdr:rowOff>
    </xdr:to>
    <xdr:cxnSp macro="">
      <xdr:nvCxnSpPr>
        <xdr:cNvPr id="526" name="直線コネクタ 525"/>
        <xdr:cNvCxnSpPr/>
      </xdr:nvCxnSpPr>
      <xdr:spPr>
        <a:xfrm>
          <a:off x="12814300" y="6304071"/>
          <a:ext cx="889000" cy="7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53467</xdr:rowOff>
    </xdr:from>
    <xdr:to>
      <xdr:col>67</xdr:col>
      <xdr:colOff>101600</xdr:colOff>
      <xdr:row>36</xdr:row>
      <xdr:rowOff>155067</xdr:rowOff>
    </xdr:to>
    <xdr:sp macro="" textlink="">
      <xdr:nvSpPr>
        <xdr:cNvPr id="529" name="フローチャート: 判断 528"/>
        <xdr:cNvSpPr/>
      </xdr:nvSpPr>
      <xdr:spPr>
        <a:xfrm>
          <a:off x="12763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xdr:rowOff>
    </xdr:from>
    <xdr:ext cx="534377" cy="259045"/>
    <xdr:sp macro="" textlink="">
      <xdr:nvSpPr>
        <xdr:cNvPr id="530" name="テキスト ボックス 529"/>
        <xdr:cNvSpPr txBox="1"/>
      </xdr:nvSpPr>
      <xdr:spPr>
        <a:xfrm>
          <a:off x="12547111" y="60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155175</xdr:rowOff>
    </xdr:from>
    <xdr:to>
      <xdr:col>85</xdr:col>
      <xdr:colOff>177800</xdr:colOff>
      <xdr:row>37</xdr:row>
      <xdr:rowOff>85325</xdr:rowOff>
    </xdr:to>
    <xdr:sp macro="" textlink="">
      <xdr:nvSpPr>
        <xdr:cNvPr id="536" name="楕円 535"/>
        <xdr:cNvSpPr/>
      </xdr:nvSpPr>
      <xdr:spPr>
        <a:xfrm>
          <a:off x="16268700" y="63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133602</xdr:rowOff>
    </xdr:from>
    <xdr:ext cx="534377" cy="259045"/>
    <xdr:sp macro="" textlink="">
      <xdr:nvSpPr>
        <xdr:cNvPr id="537" name="消防費該当値テキスト"/>
        <xdr:cNvSpPr txBox="1"/>
      </xdr:nvSpPr>
      <xdr:spPr>
        <a:xfrm>
          <a:off x="16370300" y="63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98692</xdr:rowOff>
    </xdr:from>
    <xdr:to>
      <xdr:col>81</xdr:col>
      <xdr:colOff>101600</xdr:colOff>
      <xdr:row>37</xdr:row>
      <xdr:rowOff>28842</xdr:rowOff>
    </xdr:to>
    <xdr:sp macro="" textlink="">
      <xdr:nvSpPr>
        <xdr:cNvPr id="538" name="楕円 537"/>
        <xdr:cNvSpPr/>
      </xdr:nvSpPr>
      <xdr:spPr>
        <a:xfrm>
          <a:off x="15430500" y="62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19969</xdr:rowOff>
    </xdr:from>
    <xdr:ext cx="534377" cy="259045"/>
    <xdr:sp macro="" textlink="">
      <xdr:nvSpPr>
        <xdr:cNvPr id="539" name="テキスト ボックス 538"/>
        <xdr:cNvSpPr txBox="1"/>
      </xdr:nvSpPr>
      <xdr:spPr>
        <a:xfrm>
          <a:off x="15214111" y="63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130734</xdr:rowOff>
    </xdr:from>
    <xdr:to>
      <xdr:col>76</xdr:col>
      <xdr:colOff>165100</xdr:colOff>
      <xdr:row>37</xdr:row>
      <xdr:rowOff>60884</xdr:rowOff>
    </xdr:to>
    <xdr:sp macro="" textlink="">
      <xdr:nvSpPr>
        <xdr:cNvPr id="540" name="楕円 539"/>
        <xdr:cNvSpPr/>
      </xdr:nvSpPr>
      <xdr:spPr>
        <a:xfrm>
          <a:off x="14541500" y="63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52011</xdr:rowOff>
    </xdr:from>
    <xdr:ext cx="534377" cy="259045"/>
    <xdr:sp macro="" textlink="">
      <xdr:nvSpPr>
        <xdr:cNvPr id="541" name="テキスト ボックス 540"/>
        <xdr:cNvSpPr txBox="1"/>
      </xdr:nvSpPr>
      <xdr:spPr>
        <a:xfrm>
          <a:off x="14325111" y="63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159461</xdr:rowOff>
    </xdr:from>
    <xdr:to>
      <xdr:col>72</xdr:col>
      <xdr:colOff>38100</xdr:colOff>
      <xdr:row>37</xdr:row>
      <xdr:rowOff>89611</xdr:rowOff>
    </xdr:to>
    <xdr:sp macro="" textlink="">
      <xdr:nvSpPr>
        <xdr:cNvPr id="542" name="楕円 541"/>
        <xdr:cNvSpPr/>
      </xdr:nvSpPr>
      <xdr:spPr>
        <a:xfrm>
          <a:off x="13652500" y="6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80738</xdr:rowOff>
    </xdr:from>
    <xdr:ext cx="534377" cy="259045"/>
    <xdr:sp macro="" textlink="">
      <xdr:nvSpPr>
        <xdr:cNvPr id="543" name="テキスト ボックス 542"/>
        <xdr:cNvSpPr txBox="1"/>
      </xdr:nvSpPr>
      <xdr:spPr>
        <a:xfrm>
          <a:off x="13436111" y="642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81071</xdr:rowOff>
    </xdr:from>
    <xdr:to>
      <xdr:col>67</xdr:col>
      <xdr:colOff>101600</xdr:colOff>
      <xdr:row>37</xdr:row>
      <xdr:rowOff>11221</xdr:rowOff>
    </xdr:to>
    <xdr:sp macro="" textlink="">
      <xdr:nvSpPr>
        <xdr:cNvPr id="544" name="楕円 543"/>
        <xdr:cNvSpPr/>
      </xdr:nvSpPr>
      <xdr:spPr>
        <a:xfrm>
          <a:off x="12763500" y="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2348</xdr:rowOff>
    </xdr:from>
    <xdr:ext cx="534377" cy="259045"/>
    <xdr:sp macro="" textlink="">
      <xdr:nvSpPr>
        <xdr:cNvPr id="545" name="テキスト ボックス 544"/>
        <xdr:cNvSpPr txBox="1"/>
      </xdr:nvSpPr>
      <xdr:spPr>
        <a:xfrm>
          <a:off x="12547111" y="634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124841</xdr:rowOff>
    </xdr:from>
    <xdr:to>
      <xdr:col>85</xdr:col>
      <xdr:colOff>127000</xdr:colOff>
      <xdr:row>57</xdr:row>
      <xdr:rowOff>18490</xdr:rowOff>
    </xdr:to>
    <xdr:cxnSp macro="">
      <xdr:nvCxnSpPr>
        <xdr:cNvPr id="576" name="直線コネクタ 575"/>
        <xdr:cNvCxnSpPr/>
      </xdr:nvCxnSpPr>
      <xdr:spPr>
        <a:xfrm flipV="1">
          <a:off x="15481300" y="9726041"/>
          <a:ext cx="838200" cy="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42618</xdr:rowOff>
    </xdr:from>
    <xdr:ext cx="534377" cy="259045"/>
    <xdr:sp macro="" textlink="">
      <xdr:nvSpPr>
        <xdr:cNvPr id="577" name="教育費平均値テキスト"/>
        <xdr:cNvSpPr txBox="1"/>
      </xdr:nvSpPr>
      <xdr:spPr>
        <a:xfrm>
          <a:off x="16370300" y="981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18490</xdr:rowOff>
    </xdr:from>
    <xdr:to>
      <xdr:col>81</xdr:col>
      <xdr:colOff>50800</xdr:colOff>
      <xdr:row>57</xdr:row>
      <xdr:rowOff>65236</xdr:rowOff>
    </xdr:to>
    <xdr:cxnSp macro="">
      <xdr:nvCxnSpPr>
        <xdr:cNvPr id="579" name="直線コネクタ 578"/>
        <xdr:cNvCxnSpPr/>
      </xdr:nvCxnSpPr>
      <xdr:spPr>
        <a:xfrm flipV="1">
          <a:off x="14592300" y="9791140"/>
          <a:ext cx="889000" cy="4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152366</xdr:rowOff>
    </xdr:from>
    <xdr:ext cx="534377" cy="259045"/>
    <xdr:sp macro="" textlink="">
      <xdr:nvSpPr>
        <xdr:cNvPr id="581" name="テキスト ボックス 580"/>
        <xdr:cNvSpPr txBox="1"/>
      </xdr:nvSpPr>
      <xdr:spPr>
        <a:xfrm>
          <a:off x="15214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34551</xdr:rowOff>
    </xdr:from>
    <xdr:to>
      <xdr:col>76</xdr:col>
      <xdr:colOff>114300</xdr:colOff>
      <xdr:row>57</xdr:row>
      <xdr:rowOff>65236</xdr:rowOff>
    </xdr:to>
    <xdr:cxnSp macro="">
      <xdr:nvCxnSpPr>
        <xdr:cNvPr id="582" name="直線コネクタ 581"/>
        <xdr:cNvCxnSpPr/>
      </xdr:nvCxnSpPr>
      <xdr:spPr>
        <a:xfrm>
          <a:off x="13703300" y="9807201"/>
          <a:ext cx="889000" cy="3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4" name="テキスト ボックス 583"/>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34551</xdr:rowOff>
    </xdr:from>
    <xdr:to>
      <xdr:col>71</xdr:col>
      <xdr:colOff>177800</xdr:colOff>
      <xdr:row>57</xdr:row>
      <xdr:rowOff>46993</xdr:rowOff>
    </xdr:to>
    <xdr:cxnSp macro="">
      <xdr:nvCxnSpPr>
        <xdr:cNvPr id="585" name="直線コネクタ 584"/>
        <xdr:cNvCxnSpPr/>
      </xdr:nvCxnSpPr>
      <xdr:spPr>
        <a:xfrm flipV="1">
          <a:off x="12814300" y="9807201"/>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9361</xdr:rowOff>
    </xdr:from>
    <xdr:ext cx="534377" cy="259045"/>
    <xdr:sp macro="" textlink="">
      <xdr:nvSpPr>
        <xdr:cNvPr id="587" name="テキスト ボックス 586"/>
        <xdr:cNvSpPr txBox="1"/>
      </xdr:nvSpPr>
      <xdr:spPr>
        <a:xfrm>
          <a:off x="13436111" y="99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72480</xdr:rowOff>
    </xdr:from>
    <xdr:to>
      <xdr:col>67</xdr:col>
      <xdr:colOff>101600</xdr:colOff>
      <xdr:row>58</xdr:row>
      <xdr:rowOff>2630</xdr:rowOff>
    </xdr:to>
    <xdr:sp macro="" textlink="">
      <xdr:nvSpPr>
        <xdr:cNvPr id="588" name="フローチャート: 判断 587"/>
        <xdr:cNvSpPr/>
      </xdr:nvSpPr>
      <xdr:spPr>
        <a:xfrm>
          <a:off x="12763500" y="984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165207</xdr:rowOff>
    </xdr:from>
    <xdr:ext cx="534377" cy="259045"/>
    <xdr:sp macro="" textlink="">
      <xdr:nvSpPr>
        <xdr:cNvPr id="589" name="テキスト ボックス 588"/>
        <xdr:cNvSpPr txBox="1"/>
      </xdr:nvSpPr>
      <xdr:spPr>
        <a:xfrm>
          <a:off x="12547111" y="993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74041</xdr:rowOff>
    </xdr:from>
    <xdr:to>
      <xdr:col>85</xdr:col>
      <xdr:colOff>177800</xdr:colOff>
      <xdr:row>57</xdr:row>
      <xdr:rowOff>4191</xdr:rowOff>
    </xdr:to>
    <xdr:sp macro="" textlink="">
      <xdr:nvSpPr>
        <xdr:cNvPr id="595" name="楕円 594"/>
        <xdr:cNvSpPr/>
      </xdr:nvSpPr>
      <xdr:spPr>
        <a:xfrm>
          <a:off x="16268700" y="96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96918</xdr:rowOff>
    </xdr:from>
    <xdr:ext cx="534377" cy="259045"/>
    <xdr:sp macro="" textlink="">
      <xdr:nvSpPr>
        <xdr:cNvPr id="596" name="教育費該当値テキスト"/>
        <xdr:cNvSpPr txBox="1"/>
      </xdr:nvSpPr>
      <xdr:spPr>
        <a:xfrm>
          <a:off x="16370300"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139140</xdr:rowOff>
    </xdr:from>
    <xdr:to>
      <xdr:col>81</xdr:col>
      <xdr:colOff>101600</xdr:colOff>
      <xdr:row>57</xdr:row>
      <xdr:rowOff>69290</xdr:rowOff>
    </xdr:to>
    <xdr:sp macro="" textlink="">
      <xdr:nvSpPr>
        <xdr:cNvPr id="597" name="楕円 596"/>
        <xdr:cNvSpPr/>
      </xdr:nvSpPr>
      <xdr:spPr>
        <a:xfrm>
          <a:off x="15430500" y="97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85817</xdr:rowOff>
    </xdr:from>
    <xdr:ext cx="534377" cy="259045"/>
    <xdr:sp macro="" textlink="">
      <xdr:nvSpPr>
        <xdr:cNvPr id="598" name="テキスト ボックス 597"/>
        <xdr:cNvSpPr txBox="1"/>
      </xdr:nvSpPr>
      <xdr:spPr>
        <a:xfrm>
          <a:off x="15214111" y="951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14436</xdr:rowOff>
    </xdr:from>
    <xdr:to>
      <xdr:col>76</xdr:col>
      <xdr:colOff>165100</xdr:colOff>
      <xdr:row>57</xdr:row>
      <xdr:rowOff>116036</xdr:rowOff>
    </xdr:to>
    <xdr:sp macro="" textlink="">
      <xdr:nvSpPr>
        <xdr:cNvPr id="599" name="楕円 598"/>
        <xdr:cNvSpPr/>
      </xdr:nvSpPr>
      <xdr:spPr>
        <a:xfrm>
          <a:off x="14541500" y="978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132563</xdr:rowOff>
    </xdr:from>
    <xdr:ext cx="534377" cy="259045"/>
    <xdr:sp macro="" textlink="">
      <xdr:nvSpPr>
        <xdr:cNvPr id="600" name="テキスト ボックス 599"/>
        <xdr:cNvSpPr txBox="1"/>
      </xdr:nvSpPr>
      <xdr:spPr>
        <a:xfrm>
          <a:off x="14325111" y="956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155201</xdr:rowOff>
    </xdr:from>
    <xdr:to>
      <xdr:col>72</xdr:col>
      <xdr:colOff>38100</xdr:colOff>
      <xdr:row>57</xdr:row>
      <xdr:rowOff>85351</xdr:rowOff>
    </xdr:to>
    <xdr:sp macro="" textlink="">
      <xdr:nvSpPr>
        <xdr:cNvPr id="601" name="楕円 600"/>
        <xdr:cNvSpPr/>
      </xdr:nvSpPr>
      <xdr:spPr>
        <a:xfrm>
          <a:off x="13652500" y="97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101878</xdr:rowOff>
    </xdr:from>
    <xdr:ext cx="534377" cy="259045"/>
    <xdr:sp macro="" textlink="">
      <xdr:nvSpPr>
        <xdr:cNvPr id="602" name="テキスト ボックス 601"/>
        <xdr:cNvSpPr txBox="1"/>
      </xdr:nvSpPr>
      <xdr:spPr>
        <a:xfrm>
          <a:off x="13436111" y="95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167643</xdr:rowOff>
    </xdr:from>
    <xdr:to>
      <xdr:col>67</xdr:col>
      <xdr:colOff>101600</xdr:colOff>
      <xdr:row>57</xdr:row>
      <xdr:rowOff>97793</xdr:rowOff>
    </xdr:to>
    <xdr:sp macro="" textlink="">
      <xdr:nvSpPr>
        <xdr:cNvPr id="603" name="楕円 602"/>
        <xdr:cNvSpPr/>
      </xdr:nvSpPr>
      <xdr:spPr>
        <a:xfrm>
          <a:off x="12763500" y="97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114320</xdr:rowOff>
    </xdr:from>
    <xdr:ext cx="534377" cy="259045"/>
    <xdr:sp macro="" textlink="">
      <xdr:nvSpPr>
        <xdr:cNvPr id="604" name="テキスト ボックス 603"/>
        <xdr:cNvSpPr txBox="1"/>
      </xdr:nvSpPr>
      <xdr:spPr>
        <a:xfrm>
          <a:off x="12547111" y="954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149278</xdr:rowOff>
    </xdr:from>
    <xdr:to>
      <xdr:col>85</xdr:col>
      <xdr:colOff>127000</xdr:colOff>
      <xdr:row>77</xdr:row>
      <xdr:rowOff>65267</xdr:rowOff>
    </xdr:to>
    <xdr:cxnSp macro="">
      <xdr:nvCxnSpPr>
        <xdr:cNvPr id="631" name="直線コネクタ 630"/>
        <xdr:cNvCxnSpPr/>
      </xdr:nvCxnSpPr>
      <xdr:spPr>
        <a:xfrm flipV="1">
          <a:off x="15481300" y="13008028"/>
          <a:ext cx="8382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98463</xdr:rowOff>
    </xdr:from>
    <xdr:ext cx="469744" cy="259045"/>
    <xdr:sp macro="" textlink="">
      <xdr:nvSpPr>
        <xdr:cNvPr id="632" name="災害復旧費平均値テキスト"/>
        <xdr:cNvSpPr txBox="1"/>
      </xdr:nvSpPr>
      <xdr:spPr>
        <a:xfrm>
          <a:off x="16370300" y="13300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65267</xdr:rowOff>
    </xdr:from>
    <xdr:to>
      <xdr:col>81</xdr:col>
      <xdr:colOff>50800</xdr:colOff>
      <xdr:row>78</xdr:row>
      <xdr:rowOff>68103</xdr:rowOff>
    </xdr:to>
    <xdr:cxnSp macro="">
      <xdr:nvCxnSpPr>
        <xdr:cNvPr id="634" name="直線コネクタ 633"/>
        <xdr:cNvCxnSpPr/>
      </xdr:nvCxnSpPr>
      <xdr:spPr>
        <a:xfrm flipV="1">
          <a:off x="14592300" y="13266917"/>
          <a:ext cx="889000" cy="17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6" name="テキスト ボックス 635"/>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68103</xdr:rowOff>
    </xdr:from>
    <xdr:to>
      <xdr:col>76</xdr:col>
      <xdr:colOff>114300</xdr:colOff>
      <xdr:row>78</xdr:row>
      <xdr:rowOff>82252</xdr:rowOff>
    </xdr:to>
    <xdr:cxnSp macro="">
      <xdr:nvCxnSpPr>
        <xdr:cNvPr id="637" name="直線コネクタ 636"/>
        <xdr:cNvCxnSpPr/>
      </xdr:nvCxnSpPr>
      <xdr:spPr>
        <a:xfrm flipV="1">
          <a:off x="13703300" y="13441203"/>
          <a:ext cx="889000" cy="1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80721</xdr:rowOff>
    </xdr:from>
    <xdr:to>
      <xdr:col>71</xdr:col>
      <xdr:colOff>177800</xdr:colOff>
      <xdr:row>78</xdr:row>
      <xdr:rowOff>82252</xdr:rowOff>
    </xdr:to>
    <xdr:cxnSp macro="">
      <xdr:nvCxnSpPr>
        <xdr:cNvPr id="640" name="直線コネクタ 639"/>
        <xdr:cNvCxnSpPr/>
      </xdr:nvCxnSpPr>
      <xdr:spPr>
        <a:xfrm>
          <a:off x="12814300" y="13453821"/>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45031</xdr:rowOff>
    </xdr:from>
    <xdr:to>
      <xdr:col>67</xdr:col>
      <xdr:colOff>101600</xdr:colOff>
      <xdr:row>78</xdr:row>
      <xdr:rowOff>146631</xdr:rowOff>
    </xdr:to>
    <xdr:sp macro="" textlink="">
      <xdr:nvSpPr>
        <xdr:cNvPr id="643" name="フローチャート: 判断 642"/>
        <xdr:cNvSpPr/>
      </xdr:nvSpPr>
      <xdr:spPr>
        <a:xfrm>
          <a:off x="12763500" y="1341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137758</xdr:rowOff>
    </xdr:from>
    <xdr:ext cx="469744" cy="259045"/>
    <xdr:sp macro="" textlink="">
      <xdr:nvSpPr>
        <xdr:cNvPr id="644" name="テキスト ボックス 643"/>
        <xdr:cNvSpPr txBox="1"/>
      </xdr:nvSpPr>
      <xdr:spPr>
        <a:xfrm>
          <a:off x="12579428" y="1351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98478</xdr:rowOff>
    </xdr:from>
    <xdr:to>
      <xdr:col>85</xdr:col>
      <xdr:colOff>177800</xdr:colOff>
      <xdr:row>76</xdr:row>
      <xdr:rowOff>28628</xdr:rowOff>
    </xdr:to>
    <xdr:sp macro="" textlink="">
      <xdr:nvSpPr>
        <xdr:cNvPr id="650" name="楕円 649"/>
        <xdr:cNvSpPr/>
      </xdr:nvSpPr>
      <xdr:spPr>
        <a:xfrm>
          <a:off x="16268700" y="129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121355</xdr:rowOff>
    </xdr:from>
    <xdr:ext cx="534377" cy="259045"/>
    <xdr:sp macro="" textlink="">
      <xdr:nvSpPr>
        <xdr:cNvPr id="651" name="災害復旧費該当値テキスト"/>
        <xdr:cNvSpPr txBox="1"/>
      </xdr:nvSpPr>
      <xdr:spPr>
        <a:xfrm>
          <a:off x="16370300" y="128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14467</xdr:rowOff>
    </xdr:from>
    <xdr:to>
      <xdr:col>81</xdr:col>
      <xdr:colOff>101600</xdr:colOff>
      <xdr:row>77</xdr:row>
      <xdr:rowOff>116067</xdr:rowOff>
    </xdr:to>
    <xdr:sp macro="" textlink="">
      <xdr:nvSpPr>
        <xdr:cNvPr id="652" name="楕円 651"/>
        <xdr:cNvSpPr/>
      </xdr:nvSpPr>
      <xdr:spPr>
        <a:xfrm>
          <a:off x="15430500" y="132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132594</xdr:rowOff>
    </xdr:from>
    <xdr:ext cx="534377" cy="259045"/>
    <xdr:sp macro="" textlink="">
      <xdr:nvSpPr>
        <xdr:cNvPr id="653" name="テキスト ボックス 652"/>
        <xdr:cNvSpPr txBox="1"/>
      </xdr:nvSpPr>
      <xdr:spPr>
        <a:xfrm>
          <a:off x="15214111" y="129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17303</xdr:rowOff>
    </xdr:from>
    <xdr:to>
      <xdr:col>76</xdr:col>
      <xdr:colOff>165100</xdr:colOff>
      <xdr:row>78</xdr:row>
      <xdr:rowOff>118903</xdr:rowOff>
    </xdr:to>
    <xdr:sp macro="" textlink="">
      <xdr:nvSpPr>
        <xdr:cNvPr id="654" name="楕円 653"/>
        <xdr:cNvSpPr/>
      </xdr:nvSpPr>
      <xdr:spPr>
        <a:xfrm>
          <a:off x="14541500" y="133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110030</xdr:rowOff>
    </xdr:from>
    <xdr:ext cx="469744" cy="259045"/>
    <xdr:sp macro="" textlink="">
      <xdr:nvSpPr>
        <xdr:cNvPr id="655" name="テキスト ボックス 654"/>
        <xdr:cNvSpPr txBox="1"/>
      </xdr:nvSpPr>
      <xdr:spPr>
        <a:xfrm>
          <a:off x="14357428" y="134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31452</xdr:rowOff>
    </xdr:from>
    <xdr:to>
      <xdr:col>72</xdr:col>
      <xdr:colOff>38100</xdr:colOff>
      <xdr:row>78</xdr:row>
      <xdr:rowOff>133052</xdr:rowOff>
    </xdr:to>
    <xdr:sp macro="" textlink="">
      <xdr:nvSpPr>
        <xdr:cNvPr id="656" name="楕円 655"/>
        <xdr:cNvSpPr/>
      </xdr:nvSpPr>
      <xdr:spPr>
        <a:xfrm>
          <a:off x="13652500" y="134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124179</xdr:rowOff>
    </xdr:from>
    <xdr:ext cx="469744" cy="259045"/>
    <xdr:sp macro="" textlink="">
      <xdr:nvSpPr>
        <xdr:cNvPr id="657" name="テキスト ボックス 656"/>
        <xdr:cNvSpPr txBox="1"/>
      </xdr:nvSpPr>
      <xdr:spPr>
        <a:xfrm>
          <a:off x="13468428" y="1349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29921</xdr:rowOff>
    </xdr:from>
    <xdr:to>
      <xdr:col>67</xdr:col>
      <xdr:colOff>101600</xdr:colOff>
      <xdr:row>78</xdr:row>
      <xdr:rowOff>131521</xdr:rowOff>
    </xdr:to>
    <xdr:sp macro="" textlink="">
      <xdr:nvSpPr>
        <xdr:cNvPr id="658" name="楕円 657"/>
        <xdr:cNvSpPr/>
      </xdr:nvSpPr>
      <xdr:spPr>
        <a:xfrm>
          <a:off x="127635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148048</xdr:rowOff>
    </xdr:from>
    <xdr:ext cx="469744" cy="259045"/>
    <xdr:sp macro="" textlink="">
      <xdr:nvSpPr>
        <xdr:cNvPr id="659" name="テキスト ボックス 658"/>
        <xdr:cNvSpPr txBox="1"/>
      </xdr:nvSpPr>
      <xdr:spPr>
        <a:xfrm>
          <a:off x="12579428" y="1317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9147</xdr:rowOff>
    </xdr:from>
    <xdr:to>
      <xdr:col>85</xdr:col>
      <xdr:colOff>127000</xdr:colOff>
      <xdr:row>95</xdr:row>
      <xdr:rowOff>35108</xdr:rowOff>
    </xdr:to>
    <xdr:cxnSp macro="">
      <xdr:nvCxnSpPr>
        <xdr:cNvPr id="688" name="直線コネクタ 687"/>
        <xdr:cNvCxnSpPr/>
      </xdr:nvCxnSpPr>
      <xdr:spPr>
        <a:xfrm flipV="1">
          <a:off x="15481300" y="16296897"/>
          <a:ext cx="8382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9" name="公債費平均値テキスト"/>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35108</xdr:rowOff>
    </xdr:from>
    <xdr:to>
      <xdr:col>81</xdr:col>
      <xdr:colOff>50800</xdr:colOff>
      <xdr:row>95</xdr:row>
      <xdr:rowOff>55980</xdr:rowOff>
    </xdr:to>
    <xdr:cxnSp macro="">
      <xdr:nvCxnSpPr>
        <xdr:cNvPr id="691" name="直線コネクタ 690"/>
        <xdr:cNvCxnSpPr/>
      </xdr:nvCxnSpPr>
      <xdr:spPr>
        <a:xfrm flipV="1">
          <a:off x="14592300" y="16322858"/>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137934</xdr:rowOff>
    </xdr:from>
    <xdr:ext cx="534377" cy="259045"/>
    <xdr:sp macro="" textlink="">
      <xdr:nvSpPr>
        <xdr:cNvPr id="693" name="テキスト ボックス 692"/>
        <xdr:cNvSpPr txBox="1"/>
      </xdr:nvSpPr>
      <xdr:spPr>
        <a:xfrm>
          <a:off x="15214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55980</xdr:rowOff>
    </xdr:from>
    <xdr:to>
      <xdr:col>76</xdr:col>
      <xdr:colOff>114300</xdr:colOff>
      <xdr:row>95</xdr:row>
      <xdr:rowOff>65709</xdr:rowOff>
    </xdr:to>
    <xdr:cxnSp macro="">
      <xdr:nvCxnSpPr>
        <xdr:cNvPr id="694" name="直線コネクタ 693"/>
        <xdr:cNvCxnSpPr/>
      </xdr:nvCxnSpPr>
      <xdr:spPr>
        <a:xfrm flipV="1">
          <a:off x="13703300" y="16343730"/>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142377</xdr:rowOff>
    </xdr:from>
    <xdr:ext cx="534377" cy="259045"/>
    <xdr:sp macro="" textlink="">
      <xdr:nvSpPr>
        <xdr:cNvPr id="696" name="テキスト ボックス 695"/>
        <xdr:cNvSpPr txBox="1"/>
      </xdr:nvSpPr>
      <xdr:spPr>
        <a:xfrm>
          <a:off x="14325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49654</xdr:rowOff>
    </xdr:from>
    <xdr:to>
      <xdr:col>71</xdr:col>
      <xdr:colOff>177800</xdr:colOff>
      <xdr:row>95</xdr:row>
      <xdr:rowOff>65709</xdr:rowOff>
    </xdr:to>
    <xdr:cxnSp macro="">
      <xdr:nvCxnSpPr>
        <xdr:cNvPr id="697" name="直線コネクタ 696"/>
        <xdr:cNvCxnSpPr/>
      </xdr:nvCxnSpPr>
      <xdr:spPr>
        <a:xfrm>
          <a:off x="12814300" y="16337404"/>
          <a:ext cx="889000" cy="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13552</xdr:rowOff>
    </xdr:from>
    <xdr:ext cx="534377" cy="259045"/>
    <xdr:sp macro="" textlink="">
      <xdr:nvSpPr>
        <xdr:cNvPr id="699" name="テキスト ボックス 698"/>
        <xdr:cNvSpPr txBox="1"/>
      </xdr:nvSpPr>
      <xdr:spPr>
        <a:xfrm>
          <a:off x="13436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126955</xdr:rowOff>
    </xdr:from>
    <xdr:to>
      <xdr:col>67</xdr:col>
      <xdr:colOff>101600</xdr:colOff>
      <xdr:row>96</xdr:row>
      <xdr:rowOff>57105</xdr:rowOff>
    </xdr:to>
    <xdr:sp macro="" textlink="">
      <xdr:nvSpPr>
        <xdr:cNvPr id="700" name="フローチャート: 判断 699"/>
        <xdr:cNvSpPr/>
      </xdr:nvSpPr>
      <xdr:spPr>
        <a:xfrm>
          <a:off x="12763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48232</xdr:rowOff>
    </xdr:from>
    <xdr:ext cx="534377" cy="259045"/>
    <xdr:sp macro="" textlink="">
      <xdr:nvSpPr>
        <xdr:cNvPr id="701" name="テキスト ボックス 700"/>
        <xdr:cNvSpPr txBox="1"/>
      </xdr:nvSpPr>
      <xdr:spPr>
        <a:xfrm>
          <a:off x="12547111" y="1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129797</xdr:rowOff>
    </xdr:from>
    <xdr:to>
      <xdr:col>85</xdr:col>
      <xdr:colOff>177800</xdr:colOff>
      <xdr:row>95</xdr:row>
      <xdr:rowOff>59947</xdr:rowOff>
    </xdr:to>
    <xdr:sp macro="" textlink="">
      <xdr:nvSpPr>
        <xdr:cNvPr id="707" name="楕円 706"/>
        <xdr:cNvSpPr/>
      </xdr:nvSpPr>
      <xdr:spPr>
        <a:xfrm>
          <a:off x="16268700" y="162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152674</xdr:rowOff>
    </xdr:from>
    <xdr:ext cx="534377" cy="259045"/>
    <xdr:sp macro="" textlink="">
      <xdr:nvSpPr>
        <xdr:cNvPr id="708" name="公債費該当値テキスト"/>
        <xdr:cNvSpPr txBox="1"/>
      </xdr:nvSpPr>
      <xdr:spPr>
        <a:xfrm>
          <a:off x="16370300" y="160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155758</xdr:rowOff>
    </xdr:from>
    <xdr:to>
      <xdr:col>81</xdr:col>
      <xdr:colOff>101600</xdr:colOff>
      <xdr:row>95</xdr:row>
      <xdr:rowOff>85908</xdr:rowOff>
    </xdr:to>
    <xdr:sp macro="" textlink="">
      <xdr:nvSpPr>
        <xdr:cNvPr id="709" name="楕円 708"/>
        <xdr:cNvSpPr/>
      </xdr:nvSpPr>
      <xdr:spPr>
        <a:xfrm>
          <a:off x="15430500" y="162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102435</xdr:rowOff>
    </xdr:from>
    <xdr:ext cx="534377" cy="259045"/>
    <xdr:sp macro="" textlink="">
      <xdr:nvSpPr>
        <xdr:cNvPr id="710" name="テキスト ボックス 709"/>
        <xdr:cNvSpPr txBox="1"/>
      </xdr:nvSpPr>
      <xdr:spPr>
        <a:xfrm>
          <a:off x="15214111" y="160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5180</xdr:rowOff>
    </xdr:from>
    <xdr:to>
      <xdr:col>76</xdr:col>
      <xdr:colOff>165100</xdr:colOff>
      <xdr:row>95</xdr:row>
      <xdr:rowOff>106780</xdr:rowOff>
    </xdr:to>
    <xdr:sp macro="" textlink="">
      <xdr:nvSpPr>
        <xdr:cNvPr id="711" name="楕円 710"/>
        <xdr:cNvSpPr/>
      </xdr:nvSpPr>
      <xdr:spPr>
        <a:xfrm>
          <a:off x="14541500" y="162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123307</xdr:rowOff>
    </xdr:from>
    <xdr:ext cx="534377" cy="259045"/>
    <xdr:sp macro="" textlink="">
      <xdr:nvSpPr>
        <xdr:cNvPr id="712" name="テキスト ボックス 711"/>
        <xdr:cNvSpPr txBox="1"/>
      </xdr:nvSpPr>
      <xdr:spPr>
        <a:xfrm>
          <a:off x="14325111" y="16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14909</xdr:rowOff>
    </xdr:from>
    <xdr:to>
      <xdr:col>72</xdr:col>
      <xdr:colOff>38100</xdr:colOff>
      <xdr:row>95</xdr:row>
      <xdr:rowOff>116509</xdr:rowOff>
    </xdr:to>
    <xdr:sp macro="" textlink="">
      <xdr:nvSpPr>
        <xdr:cNvPr id="713" name="楕円 712"/>
        <xdr:cNvSpPr/>
      </xdr:nvSpPr>
      <xdr:spPr>
        <a:xfrm>
          <a:off x="13652500" y="163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133036</xdr:rowOff>
    </xdr:from>
    <xdr:ext cx="534377" cy="259045"/>
    <xdr:sp macro="" textlink="">
      <xdr:nvSpPr>
        <xdr:cNvPr id="714" name="テキスト ボックス 713"/>
        <xdr:cNvSpPr txBox="1"/>
      </xdr:nvSpPr>
      <xdr:spPr>
        <a:xfrm>
          <a:off x="13436111" y="160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170304</xdr:rowOff>
    </xdr:from>
    <xdr:to>
      <xdr:col>67</xdr:col>
      <xdr:colOff>101600</xdr:colOff>
      <xdr:row>95</xdr:row>
      <xdr:rowOff>100454</xdr:rowOff>
    </xdr:to>
    <xdr:sp macro="" textlink="">
      <xdr:nvSpPr>
        <xdr:cNvPr id="715" name="楕円 714"/>
        <xdr:cNvSpPr/>
      </xdr:nvSpPr>
      <xdr:spPr>
        <a:xfrm>
          <a:off x="12763500" y="162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116981</xdr:rowOff>
    </xdr:from>
    <xdr:ext cx="534377" cy="259045"/>
    <xdr:sp macro="" textlink="">
      <xdr:nvSpPr>
        <xdr:cNvPr id="716" name="テキスト ボックス 715"/>
        <xdr:cNvSpPr txBox="1"/>
      </xdr:nvSpPr>
      <xdr:spPr>
        <a:xfrm>
          <a:off x="12547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55" name="フローチャート: 判断 754"/>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56" name="テキスト ボックス 755"/>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ysClr val="windowText" lastClr="000000"/>
              </a:solidFill>
              <a:effectLst/>
              <a:latin typeface="+mn-lt"/>
              <a:ea typeface="+mn-ea"/>
              <a:cs typeface="+mn-cs"/>
            </a:rPr>
            <a:t>総務費は，住民一人当た</a:t>
          </a:r>
          <a:r>
            <a:rPr kumimoji="1" lang="en-US" altLang="ja-JP" sz="700">
              <a:solidFill>
                <a:sysClr val="windowText" lastClr="000000"/>
              </a:solidFill>
              <a:effectLst/>
              <a:latin typeface="+mn-lt"/>
              <a:ea typeface="+mn-ea"/>
              <a:cs typeface="+mn-cs"/>
            </a:rPr>
            <a:t>186,948</a:t>
          </a:r>
          <a:r>
            <a:rPr kumimoji="1" lang="ja-JP" altLang="ja-JP" sz="700">
              <a:solidFill>
                <a:sysClr val="windowText" lastClr="000000"/>
              </a:solidFill>
              <a:effectLst/>
              <a:latin typeface="+mn-lt"/>
              <a:ea typeface="+mn-ea"/>
              <a:cs typeface="+mn-cs"/>
            </a:rPr>
            <a:t>円となっており，引き続き，類似団体と比較して高い状況である。その主な要因は，庁舎整備事業費及び積立金（</a:t>
          </a:r>
          <a:r>
            <a:rPr kumimoji="1" lang="ja-JP" altLang="en-US" sz="700">
              <a:solidFill>
                <a:sysClr val="windowText" lastClr="000000"/>
              </a:solidFill>
              <a:effectLst/>
              <a:latin typeface="+mn-lt"/>
              <a:ea typeface="+mn-ea"/>
              <a:cs typeface="+mn-cs"/>
            </a:rPr>
            <a:t>減債</a:t>
          </a:r>
          <a:r>
            <a:rPr kumimoji="1" lang="ja-JP" altLang="ja-JP" sz="700">
              <a:solidFill>
                <a:sysClr val="windowText" lastClr="000000"/>
              </a:solidFill>
              <a:effectLst/>
              <a:latin typeface="+mn-lt"/>
              <a:ea typeface="+mn-ea"/>
              <a:cs typeface="+mn-cs"/>
            </a:rPr>
            <a:t>基金，</a:t>
          </a:r>
          <a:r>
            <a:rPr kumimoji="1" lang="ja-JP" altLang="en-US" sz="700">
              <a:solidFill>
                <a:sysClr val="windowText" lastClr="000000"/>
              </a:solidFill>
              <a:effectLst/>
              <a:latin typeface="+mn-lt"/>
              <a:ea typeface="+mn-ea"/>
              <a:cs typeface="+mn-cs"/>
            </a:rPr>
            <a:t>地域振興</a:t>
          </a:r>
          <a:r>
            <a:rPr kumimoji="1" lang="ja-JP" altLang="ja-JP" sz="700">
              <a:solidFill>
                <a:sysClr val="windowText" lastClr="000000"/>
              </a:solidFill>
              <a:effectLst/>
              <a:latin typeface="+mn-lt"/>
              <a:ea typeface="+mn-ea"/>
              <a:cs typeface="+mn-cs"/>
            </a:rPr>
            <a:t>基金）の増加である。</a:t>
          </a:r>
          <a:endParaRPr lang="ja-JP" altLang="ja-JP" sz="700">
            <a:solidFill>
              <a:sysClr val="windowText" lastClr="000000"/>
            </a:solidFill>
            <a:effectLst/>
          </a:endParaRPr>
        </a:p>
        <a:p>
          <a:r>
            <a:rPr kumimoji="1" lang="ja-JP" altLang="ja-JP" sz="700">
              <a:solidFill>
                <a:sysClr val="windowText" lastClr="000000"/>
              </a:solidFill>
              <a:effectLst/>
              <a:latin typeface="+mn-lt"/>
              <a:ea typeface="+mn-ea"/>
              <a:cs typeface="+mn-cs"/>
            </a:rPr>
            <a:t>民生費は，住民一人当たり</a:t>
          </a:r>
          <a:r>
            <a:rPr kumimoji="1" lang="en-US" altLang="ja-JP" sz="700">
              <a:solidFill>
                <a:sysClr val="windowText" lastClr="000000"/>
              </a:solidFill>
              <a:effectLst/>
              <a:latin typeface="+mn-lt"/>
              <a:ea typeface="+mn-ea"/>
              <a:cs typeface="+mn-cs"/>
            </a:rPr>
            <a:t>292,682</a:t>
          </a:r>
          <a:r>
            <a:rPr kumimoji="1" lang="ja-JP" altLang="ja-JP" sz="700">
              <a:solidFill>
                <a:sysClr val="windowText" lastClr="000000"/>
              </a:solidFill>
              <a:effectLst/>
              <a:latin typeface="+mn-lt"/>
              <a:ea typeface="+mn-ea"/>
              <a:cs typeface="+mn-cs"/>
            </a:rPr>
            <a:t>円となっており，類似団体と比較して高い状況である。</a:t>
          </a:r>
          <a:r>
            <a:rPr kumimoji="1" lang="ja-JP" altLang="ja-JP" sz="700">
              <a:solidFill>
                <a:schemeClr val="dk1"/>
              </a:solidFill>
              <a:effectLst/>
              <a:latin typeface="+mn-lt"/>
              <a:ea typeface="+mn-ea"/>
              <a:cs typeface="+mn-cs"/>
            </a:rPr>
            <a:t>生活保護費受給率が全国的にみても高く</a:t>
          </a:r>
          <a:r>
            <a:rPr kumimoji="1" lang="ja-JP" altLang="en-US" sz="700">
              <a:solidFill>
                <a:schemeClr val="dk1"/>
              </a:solidFill>
              <a:effectLst/>
              <a:latin typeface="+mn-lt"/>
              <a:ea typeface="+mn-ea"/>
              <a:cs typeface="+mn-cs"/>
            </a:rPr>
            <a:t>，また</a:t>
          </a:r>
          <a:r>
            <a:rPr kumimoji="1" lang="ja-JP" altLang="ja-JP" sz="700">
              <a:solidFill>
                <a:sysClr val="windowText" lastClr="000000"/>
              </a:solidFill>
              <a:effectLst/>
              <a:latin typeface="+mn-lt"/>
              <a:ea typeface="+mn-ea"/>
              <a:cs typeface="+mn-cs"/>
            </a:rPr>
            <a:t>介護給付費に要する経費である社会福祉費が平成</a:t>
          </a:r>
          <a:r>
            <a:rPr kumimoji="1" lang="en-US" altLang="ja-JP" sz="700">
              <a:solidFill>
                <a:sysClr val="windowText" lastClr="000000"/>
              </a:solidFill>
              <a:effectLst/>
              <a:latin typeface="+mn-lt"/>
              <a:ea typeface="+mn-ea"/>
              <a:cs typeface="+mn-cs"/>
            </a:rPr>
            <a:t>18</a:t>
          </a:r>
          <a:r>
            <a:rPr kumimoji="1" lang="ja-JP" altLang="ja-JP" sz="700">
              <a:solidFill>
                <a:sysClr val="windowText" lastClr="000000"/>
              </a:solidFill>
              <a:effectLst/>
              <a:latin typeface="+mn-lt"/>
              <a:ea typeface="+mn-ea"/>
              <a:cs typeface="+mn-cs"/>
            </a:rPr>
            <a:t>年度から増加していることが主な要因である。これは，本市が障害福祉サービス事業に重点的に取り組んできたことによるものである。 </a:t>
          </a:r>
          <a:endParaRPr lang="ja-JP" altLang="ja-JP" sz="7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衛生費は住民一人あたり</a:t>
          </a:r>
          <a:r>
            <a:rPr kumimoji="1" lang="en-US" altLang="ja-JP" sz="700">
              <a:solidFill>
                <a:schemeClr val="dk1"/>
              </a:solidFill>
              <a:effectLst/>
              <a:latin typeface="+mn-lt"/>
              <a:ea typeface="+mn-ea"/>
              <a:cs typeface="+mn-cs"/>
            </a:rPr>
            <a:t>32,900</a:t>
          </a:r>
          <a:r>
            <a:rPr kumimoji="1" lang="ja-JP" altLang="ja-JP" sz="700">
              <a:solidFill>
                <a:schemeClr val="dk1"/>
              </a:solidFill>
              <a:effectLst/>
              <a:latin typeface="+mn-lt"/>
              <a:ea typeface="+mn-ea"/>
              <a:cs typeface="+mn-cs"/>
            </a:rPr>
            <a:t>円となっており，類似団体と比較して低い状況である。主な要因は平田浄水場更新事業の完了に伴い，水道会計への同事業に伴う出資金が終了したことにより衛生費について前年度より減少したことによる。</a:t>
          </a:r>
          <a:endParaRPr lang="ja-JP" altLang="ja-JP" sz="700">
            <a:effectLst/>
          </a:endParaRPr>
        </a:p>
        <a:p>
          <a:r>
            <a:rPr kumimoji="1" lang="ja-JP" altLang="ja-JP" sz="700">
              <a:solidFill>
                <a:sysClr val="windowText" lastClr="000000"/>
              </a:solidFill>
              <a:effectLst/>
              <a:latin typeface="+mn-lt"/>
              <a:ea typeface="+mn-ea"/>
              <a:cs typeface="+mn-cs"/>
            </a:rPr>
            <a:t>商工費は，住民一人当たり</a:t>
          </a:r>
          <a:r>
            <a:rPr kumimoji="1" lang="en-US" altLang="ja-JP" sz="700">
              <a:solidFill>
                <a:sysClr val="windowText" lastClr="000000"/>
              </a:solidFill>
              <a:effectLst/>
              <a:latin typeface="+mn-lt"/>
              <a:ea typeface="+mn-ea"/>
              <a:cs typeface="+mn-cs"/>
            </a:rPr>
            <a:t>25,868</a:t>
          </a:r>
          <a:r>
            <a:rPr kumimoji="1" lang="ja-JP" altLang="ja-JP" sz="700">
              <a:solidFill>
                <a:sysClr val="windowText" lastClr="000000"/>
              </a:solidFill>
              <a:effectLst/>
              <a:latin typeface="+mn-lt"/>
              <a:ea typeface="+mn-ea"/>
              <a:cs typeface="+mn-cs"/>
            </a:rPr>
            <a:t>円となっており，</a:t>
          </a:r>
          <a:r>
            <a:rPr kumimoji="1" lang="ja-JP" altLang="en-US" sz="700">
              <a:solidFill>
                <a:sysClr val="windowText" lastClr="000000"/>
              </a:solidFill>
              <a:effectLst/>
              <a:latin typeface="+mn-lt"/>
              <a:ea typeface="+mn-ea"/>
              <a:cs typeface="+mn-cs"/>
            </a:rPr>
            <a:t>昨年度と比較して低下したものの類似団体よりも</a:t>
          </a:r>
          <a:r>
            <a:rPr kumimoji="1" lang="ja-JP" altLang="ja-JP" sz="700">
              <a:solidFill>
                <a:sysClr val="windowText" lastClr="000000"/>
              </a:solidFill>
              <a:effectLst/>
              <a:latin typeface="+mn-lt"/>
              <a:ea typeface="+mn-ea"/>
              <a:cs typeface="+mn-cs"/>
            </a:rPr>
            <a:t>高い数値である。その主な要因は，</a:t>
          </a:r>
          <a:r>
            <a:rPr kumimoji="1" lang="ja-JP" altLang="en-US" sz="700">
              <a:solidFill>
                <a:sysClr val="windowText" lastClr="000000"/>
              </a:solidFill>
              <a:effectLst/>
              <a:latin typeface="+mn-lt"/>
              <a:ea typeface="+mn-ea"/>
              <a:cs typeface="+mn-cs"/>
            </a:rPr>
            <a:t>あやまる岬エリア観光拠点整備事業の実施や航空･航路運賃軽減事業の継続などによるもの</a:t>
          </a:r>
          <a:r>
            <a:rPr kumimoji="1" lang="ja-JP" altLang="ja-JP" sz="700">
              <a:solidFill>
                <a:sysClr val="windowText" lastClr="000000"/>
              </a:solidFill>
              <a:effectLst/>
              <a:latin typeface="+mn-lt"/>
              <a:ea typeface="+mn-ea"/>
              <a:cs typeface="+mn-cs"/>
            </a:rPr>
            <a:t>である。</a:t>
          </a:r>
          <a:endParaRPr lang="ja-JP" altLang="ja-JP" sz="700">
            <a:solidFill>
              <a:sysClr val="windowText" lastClr="000000"/>
            </a:solidFill>
            <a:effectLst/>
          </a:endParaRPr>
        </a:p>
        <a:p>
          <a:r>
            <a:rPr kumimoji="1" lang="ja-JP" altLang="ja-JP" sz="700">
              <a:solidFill>
                <a:sysClr val="windowText" lastClr="000000"/>
              </a:solidFill>
              <a:effectLst/>
              <a:latin typeface="+mn-lt"/>
              <a:ea typeface="+mn-ea"/>
              <a:cs typeface="+mn-cs"/>
            </a:rPr>
            <a:t>教育費は，住民一人当たり</a:t>
          </a:r>
          <a:r>
            <a:rPr kumimoji="1" lang="en-US" altLang="ja-JP" sz="700">
              <a:solidFill>
                <a:sysClr val="windowText" lastClr="000000"/>
              </a:solidFill>
              <a:effectLst/>
              <a:latin typeface="+mn-lt"/>
              <a:ea typeface="+mn-ea"/>
              <a:cs typeface="+mn-cs"/>
            </a:rPr>
            <a:t>74,775</a:t>
          </a:r>
          <a:r>
            <a:rPr kumimoji="1" lang="ja-JP" altLang="ja-JP" sz="700">
              <a:solidFill>
                <a:sysClr val="windowText" lastClr="000000"/>
              </a:solidFill>
              <a:effectLst/>
              <a:latin typeface="+mn-lt"/>
              <a:ea typeface="+mn-ea"/>
              <a:cs typeface="+mn-cs"/>
            </a:rPr>
            <a:t>円となっており，類似団体と比較して高い状況である。その主な要因は，名瀬・住用地区給食センター建設や</a:t>
          </a:r>
          <a:r>
            <a:rPr kumimoji="1" lang="ja-JP" altLang="en-US" sz="700">
              <a:solidFill>
                <a:sysClr val="windowText" lastClr="000000"/>
              </a:solidFill>
              <a:effectLst/>
              <a:latin typeface="+mn-lt"/>
              <a:ea typeface="+mn-ea"/>
              <a:cs typeface="+mn-cs"/>
            </a:rPr>
            <a:t>手花部小学校施設改修事業・赤木名中学校施設施設改修事業</a:t>
          </a:r>
          <a:r>
            <a:rPr kumimoji="1" lang="ja-JP" altLang="ja-JP" sz="700">
              <a:solidFill>
                <a:sysClr val="windowText" lastClr="000000"/>
              </a:solidFill>
              <a:effectLst/>
              <a:latin typeface="+mn-lt"/>
              <a:ea typeface="+mn-ea"/>
              <a:cs typeface="+mn-cs"/>
            </a:rPr>
            <a:t>など教育関係施設建設による影響である。</a:t>
          </a:r>
          <a:endParaRPr lang="ja-JP" altLang="ja-JP" sz="7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effectLst/>
              <a:latin typeface="+mn-lt"/>
              <a:ea typeface="+mn-ea"/>
              <a:cs typeface="+mn-cs"/>
            </a:rPr>
            <a:t>災害復旧費は，住民一人当たり</a:t>
          </a:r>
          <a:r>
            <a:rPr kumimoji="1" lang="en-US" altLang="ja-JP" sz="700">
              <a:solidFill>
                <a:sysClr val="windowText" lastClr="000000"/>
              </a:solidFill>
              <a:effectLst/>
              <a:latin typeface="+mn-lt"/>
              <a:ea typeface="+mn-ea"/>
              <a:cs typeface="+mn-cs"/>
            </a:rPr>
            <a:t>22,081</a:t>
          </a:r>
          <a:r>
            <a:rPr kumimoji="1" lang="ja-JP" altLang="ja-JP" sz="700">
              <a:solidFill>
                <a:sysClr val="windowText" lastClr="000000"/>
              </a:solidFill>
              <a:effectLst/>
              <a:latin typeface="+mn-lt"/>
              <a:ea typeface="+mn-ea"/>
              <a:cs typeface="+mn-cs"/>
            </a:rPr>
            <a:t>円となっており，類似団体と比較して高い状況である。その主な要因は，</a:t>
          </a:r>
          <a:r>
            <a:rPr kumimoji="1" lang="ja-JP" altLang="ja-JP" sz="700">
              <a:solidFill>
                <a:schemeClr val="dk1"/>
              </a:solidFill>
              <a:effectLst/>
              <a:latin typeface="+mn-lt"/>
              <a:ea typeface="+mn-ea"/>
              <a:cs typeface="+mn-cs"/>
            </a:rPr>
            <a:t>平成</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年に接近した台風被害（台風６号，７号，</a:t>
          </a:r>
          <a:r>
            <a:rPr kumimoji="1" lang="en-US" altLang="ja-JP" sz="700">
              <a:solidFill>
                <a:schemeClr val="dk1"/>
              </a:solidFill>
              <a:effectLst/>
              <a:latin typeface="+mn-lt"/>
              <a:ea typeface="+mn-ea"/>
              <a:cs typeface="+mn-cs"/>
            </a:rPr>
            <a:t>19</a:t>
          </a:r>
          <a:r>
            <a:rPr kumimoji="1" lang="ja-JP" altLang="ja-JP" sz="700">
              <a:solidFill>
                <a:schemeClr val="dk1"/>
              </a:solidFill>
              <a:effectLst/>
              <a:latin typeface="+mn-lt"/>
              <a:ea typeface="+mn-ea"/>
              <a:cs typeface="+mn-cs"/>
            </a:rPr>
            <a:t>号，</a:t>
          </a:r>
          <a:r>
            <a:rPr kumimoji="1" lang="en-US" altLang="ja-JP" sz="700">
              <a:solidFill>
                <a:schemeClr val="dk1"/>
              </a:solidFill>
              <a:effectLst/>
              <a:latin typeface="+mn-lt"/>
              <a:ea typeface="+mn-ea"/>
              <a:cs typeface="+mn-cs"/>
            </a:rPr>
            <a:t>24</a:t>
          </a:r>
          <a:r>
            <a:rPr kumimoji="1" lang="ja-JP" altLang="ja-JP" sz="700">
              <a:solidFill>
                <a:schemeClr val="dk1"/>
              </a:solidFill>
              <a:effectLst/>
              <a:latin typeface="+mn-lt"/>
              <a:ea typeface="+mn-ea"/>
              <a:cs typeface="+mn-cs"/>
            </a:rPr>
            <a:t>号）や大雨</a:t>
          </a:r>
          <a:r>
            <a:rPr kumimoji="1" lang="ja-JP" altLang="en-US" sz="700">
              <a:solidFill>
                <a:schemeClr val="dk1"/>
              </a:solidFill>
              <a:effectLst/>
              <a:latin typeface="+mn-lt"/>
              <a:ea typeface="+mn-ea"/>
              <a:cs typeface="+mn-cs"/>
            </a:rPr>
            <a:t>による</a:t>
          </a:r>
          <a:r>
            <a:rPr kumimoji="1" lang="ja-JP" altLang="ja-JP" sz="700">
              <a:solidFill>
                <a:sysClr val="windowText" lastClr="000000"/>
              </a:solidFill>
              <a:effectLst/>
              <a:latin typeface="+mn-lt"/>
              <a:ea typeface="+mn-ea"/>
              <a:cs typeface="+mn-cs"/>
            </a:rPr>
            <a:t>被害</a:t>
          </a:r>
          <a:r>
            <a:rPr kumimoji="1" lang="ja-JP" altLang="en-US" sz="700">
              <a:solidFill>
                <a:sysClr val="windowText" lastClr="000000"/>
              </a:solidFill>
              <a:effectLst/>
              <a:latin typeface="+mn-lt"/>
              <a:ea typeface="+mn-ea"/>
              <a:cs typeface="+mn-cs"/>
            </a:rPr>
            <a:t>，また</a:t>
          </a:r>
          <a:r>
            <a:rPr kumimoji="1" lang="ja-JP" altLang="ja-JP" sz="700">
              <a:solidFill>
                <a:sysClr val="windowText" lastClr="000000"/>
              </a:solidFill>
              <a:effectLst/>
              <a:latin typeface="+mn-lt"/>
              <a:ea typeface="+mn-ea"/>
              <a:cs typeface="+mn-cs"/>
            </a:rPr>
            <a:t>平成</a:t>
          </a:r>
          <a:r>
            <a:rPr kumimoji="1" lang="en-US" altLang="ja-JP" sz="700">
              <a:solidFill>
                <a:sysClr val="windowText" lastClr="000000"/>
              </a:solidFill>
              <a:effectLst/>
              <a:latin typeface="+mn-lt"/>
              <a:ea typeface="+mn-ea"/>
              <a:cs typeface="+mn-cs"/>
            </a:rPr>
            <a:t>29</a:t>
          </a:r>
          <a:r>
            <a:rPr kumimoji="1" lang="ja-JP" altLang="ja-JP" sz="700">
              <a:solidFill>
                <a:sysClr val="windowText" lastClr="000000"/>
              </a:solidFill>
              <a:effectLst/>
              <a:latin typeface="+mn-lt"/>
              <a:ea typeface="+mn-ea"/>
              <a:cs typeface="+mn-cs"/>
            </a:rPr>
            <a:t>年に接近した台風（台風５号，</a:t>
          </a:r>
          <a:r>
            <a:rPr kumimoji="1" lang="en-US" altLang="ja-JP" sz="700">
              <a:solidFill>
                <a:sysClr val="windowText" lastClr="000000"/>
              </a:solidFill>
              <a:effectLst/>
              <a:latin typeface="+mn-lt"/>
              <a:ea typeface="+mn-ea"/>
              <a:cs typeface="+mn-cs"/>
            </a:rPr>
            <a:t>18</a:t>
          </a:r>
          <a:r>
            <a:rPr kumimoji="1" lang="ja-JP" altLang="ja-JP" sz="700">
              <a:solidFill>
                <a:sysClr val="windowText" lastClr="000000"/>
              </a:solidFill>
              <a:effectLst/>
              <a:latin typeface="+mn-lt"/>
              <a:ea typeface="+mn-ea"/>
              <a:cs typeface="+mn-cs"/>
            </a:rPr>
            <a:t>号，</a:t>
          </a:r>
          <a:r>
            <a:rPr kumimoji="1" lang="en-US" altLang="ja-JP" sz="700">
              <a:solidFill>
                <a:sysClr val="windowText" lastClr="000000"/>
              </a:solidFill>
              <a:effectLst/>
              <a:latin typeface="+mn-lt"/>
              <a:ea typeface="+mn-ea"/>
              <a:cs typeface="+mn-cs"/>
            </a:rPr>
            <a:t>24</a:t>
          </a:r>
          <a:r>
            <a:rPr kumimoji="1" lang="ja-JP" altLang="ja-JP" sz="700">
              <a:solidFill>
                <a:sysClr val="windowText" lastClr="000000"/>
              </a:solidFill>
              <a:effectLst/>
              <a:latin typeface="+mn-lt"/>
              <a:ea typeface="+mn-ea"/>
              <a:cs typeface="+mn-cs"/>
            </a:rPr>
            <a:t>号）</a:t>
          </a:r>
          <a:r>
            <a:rPr kumimoji="1" lang="ja-JP" altLang="en-US" sz="700">
              <a:solidFill>
                <a:sysClr val="windowText" lastClr="000000"/>
              </a:solidFill>
              <a:effectLst/>
              <a:latin typeface="+mn-lt"/>
              <a:ea typeface="+mn-ea"/>
              <a:cs typeface="+mn-cs"/>
            </a:rPr>
            <a:t>に</a:t>
          </a:r>
          <a:r>
            <a:rPr kumimoji="1" lang="ja-JP" altLang="ja-JP" sz="700">
              <a:solidFill>
                <a:sysClr val="windowText" lastClr="000000"/>
              </a:solidFill>
              <a:effectLst/>
              <a:latin typeface="+mn-lt"/>
              <a:ea typeface="+mn-ea"/>
              <a:cs typeface="+mn-cs"/>
            </a:rPr>
            <a:t>よる災害</a:t>
          </a:r>
          <a:r>
            <a:rPr kumimoji="1" lang="ja-JP" altLang="ja-JP" sz="700">
              <a:solidFill>
                <a:schemeClr val="dk1"/>
              </a:solidFill>
              <a:effectLst/>
              <a:latin typeface="+mn-lt"/>
              <a:ea typeface="+mn-ea"/>
              <a:cs typeface="+mn-cs"/>
            </a:rPr>
            <a:t>復旧事業の一部を平成</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年度に繰越して実施したものである。</a:t>
          </a:r>
          <a:endParaRPr lang="ja-JP" altLang="ja-JP" sz="700">
            <a:effectLst/>
          </a:endParaRPr>
        </a:p>
        <a:p>
          <a:r>
            <a:rPr kumimoji="1" lang="ja-JP" altLang="ja-JP" sz="700">
              <a:solidFill>
                <a:sysClr val="windowText" lastClr="000000"/>
              </a:solidFill>
              <a:effectLst/>
              <a:latin typeface="+mn-lt"/>
              <a:ea typeface="+mn-ea"/>
              <a:cs typeface="+mn-cs"/>
            </a:rPr>
            <a:t>公債費は，住民一人当たり</a:t>
          </a:r>
          <a:r>
            <a:rPr kumimoji="1" lang="en-US" altLang="ja-JP" sz="700">
              <a:solidFill>
                <a:sysClr val="windowText" lastClr="000000"/>
              </a:solidFill>
              <a:effectLst/>
              <a:latin typeface="+mn-lt"/>
              <a:ea typeface="+mn-ea"/>
              <a:cs typeface="+mn-cs"/>
            </a:rPr>
            <a:t>94,633</a:t>
          </a:r>
          <a:r>
            <a:rPr kumimoji="1" lang="ja-JP" altLang="ja-JP" sz="700">
              <a:solidFill>
                <a:sysClr val="windowText" lastClr="000000"/>
              </a:solidFill>
              <a:effectLst/>
              <a:latin typeface="+mn-lt"/>
              <a:ea typeface="+mn-ea"/>
              <a:cs typeface="+mn-cs"/>
            </a:rPr>
            <a:t>円となっており，引き続き，類似団体と比較して高い状況である。前年度決算より増加している要因は，庁舎整備事業など大規模なハード事業の償還によるものである。</a:t>
          </a:r>
          <a:endParaRPr kumimoji="1" lang="en-US" altLang="ja-JP" sz="7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類似団体平均値よりも住民一人当たりの歳出額が大きい</a:t>
          </a:r>
          <a:r>
            <a:rPr kumimoji="1" lang="ja-JP" altLang="en-US" sz="700">
              <a:solidFill>
                <a:schemeClr val="dk1"/>
              </a:solidFill>
              <a:effectLst/>
              <a:latin typeface="+mn-lt"/>
              <a:ea typeface="+mn-ea"/>
              <a:cs typeface="+mn-cs"/>
            </a:rPr>
            <a:t>目的</a:t>
          </a:r>
          <a:r>
            <a:rPr kumimoji="1" lang="ja-JP" altLang="ja-JP" sz="700">
              <a:solidFill>
                <a:schemeClr val="dk1"/>
              </a:solidFill>
              <a:effectLst/>
              <a:latin typeface="+mn-lt"/>
              <a:ea typeface="+mn-ea"/>
              <a:cs typeface="+mn-cs"/>
            </a:rPr>
            <a:t>の歳出もあることから今後も奄美市第２次財政計画</a:t>
          </a:r>
          <a:r>
            <a:rPr kumimoji="1" lang="en-US" altLang="ja-JP" sz="700">
              <a:solidFill>
                <a:schemeClr val="dk1"/>
              </a:solidFill>
              <a:effectLst/>
              <a:latin typeface="+mn-lt"/>
              <a:ea typeface="+mn-ea"/>
              <a:cs typeface="+mn-cs"/>
            </a:rPr>
            <a:t>(H28</a:t>
          </a:r>
          <a:r>
            <a:rPr kumimoji="1" lang="ja-JP" altLang="ja-JP" sz="700">
              <a:solidFill>
                <a:schemeClr val="dk1"/>
              </a:solidFill>
              <a:effectLst/>
              <a:latin typeface="+mn-lt"/>
              <a:ea typeface="+mn-ea"/>
              <a:cs typeface="+mn-cs"/>
            </a:rPr>
            <a:t>年度～</a:t>
          </a:r>
          <a:r>
            <a:rPr kumimoji="1" lang="en-US" altLang="ja-JP" sz="700">
              <a:solidFill>
                <a:schemeClr val="dk1"/>
              </a:solidFill>
              <a:effectLst/>
              <a:latin typeface="+mn-lt"/>
              <a:ea typeface="+mn-ea"/>
              <a:cs typeface="+mn-cs"/>
            </a:rPr>
            <a:t>R</a:t>
          </a:r>
          <a:r>
            <a:rPr kumimoji="1" lang="ja-JP" altLang="ja-JP" sz="700">
              <a:solidFill>
                <a:schemeClr val="dk1"/>
              </a:solidFill>
              <a:effectLst/>
              <a:latin typeface="+mn-lt"/>
              <a:ea typeface="+mn-ea"/>
              <a:cs typeface="+mn-cs"/>
            </a:rPr>
            <a:t>２年度</a:t>
          </a:r>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を遵守し歳出の抑制を行い健全な財政運営に努めていく。</a:t>
          </a:r>
          <a:endParaRPr lang="ja-JP" altLang="ja-JP" sz="700">
            <a:effectLst/>
          </a:endParaRPr>
        </a:p>
        <a:p>
          <a:endParaRPr lang="ja-JP" altLang="ja-JP" sz="7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財政調整基金残高は，前年度剰余金等による</a:t>
          </a:r>
          <a:r>
            <a:rPr kumimoji="1" lang="en-US" altLang="ja-JP" sz="800">
              <a:solidFill>
                <a:schemeClr val="dk1"/>
              </a:solidFill>
              <a:effectLst/>
              <a:latin typeface="+mn-lt"/>
              <a:ea typeface="+mn-ea"/>
              <a:cs typeface="+mn-cs"/>
            </a:rPr>
            <a:t>422,511</a:t>
          </a:r>
          <a:r>
            <a:rPr kumimoji="1" lang="ja-JP" altLang="ja-JP" sz="800">
              <a:solidFill>
                <a:schemeClr val="dk1"/>
              </a:solidFill>
              <a:effectLst/>
              <a:latin typeface="+mn-lt"/>
              <a:ea typeface="+mn-ea"/>
              <a:cs typeface="+mn-cs"/>
            </a:rPr>
            <a:t>千円の積立及び</a:t>
          </a:r>
          <a:r>
            <a:rPr kumimoji="1" lang="en-US" altLang="ja-JP" sz="800">
              <a:solidFill>
                <a:schemeClr val="dk1"/>
              </a:solidFill>
              <a:effectLst/>
              <a:latin typeface="+mn-lt"/>
              <a:ea typeface="+mn-ea"/>
              <a:cs typeface="+mn-cs"/>
            </a:rPr>
            <a:t>453,978</a:t>
          </a:r>
          <a:r>
            <a:rPr kumimoji="1" lang="ja-JP" altLang="ja-JP" sz="800">
              <a:solidFill>
                <a:schemeClr val="dk1"/>
              </a:solidFill>
              <a:effectLst/>
              <a:latin typeface="+mn-lt"/>
              <a:ea typeface="+mn-ea"/>
              <a:cs typeface="+mn-cs"/>
            </a:rPr>
            <a:t>千円の取崩しを行い残高が</a:t>
          </a:r>
          <a:r>
            <a:rPr kumimoji="1" lang="en-US" altLang="ja-JP" sz="800">
              <a:solidFill>
                <a:schemeClr val="dk1"/>
              </a:solidFill>
              <a:effectLst/>
              <a:latin typeface="+mn-lt"/>
              <a:ea typeface="+mn-ea"/>
              <a:cs typeface="+mn-cs"/>
            </a:rPr>
            <a:t>3,943,304</a:t>
          </a:r>
          <a:r>
            <a:rPr kumimoji="1" lang="ja-JP" altLang="ja-JP" sz="800">
              <a:solidFill>
                <a:schemeClr val="dk1"/>
              </a:solidFill>
              <a:effectLst/>
              <a:latin typeface="+mn-lt"/>
              <a:ea typeface="+mn-ea"/>
              <a:cs typeface="+mn-cs"/>
            </a:rPr>
            <a:t>千円となり，前年度決算より標準財政規模（</a:t>
          </a:r>
          <a:r>
            <a:rPr kumimoji="1" lang="en-US" altLang="ja-JP" sz="800">
              <a:solidFill>
                <a:schemeClr val="dk1"/>
              </a:solidFill>
              <a:effectLst/>
              <a:latin typeface="+mn-lt"/>
              <a:ea typeface="+mn-ea"/>
              <a:cs typeface="+mn-cs"/>
            </a:rPr>
            <a:t>16,898,032</a:t>
          </a:r>
          <a:r>
            <a:rPr kumimoji="1" lang="ja-JP" altLang="ja-JP" sz="800">
              <a:solidFill>
                <a:schemeClr val="dk1"/>
              </a:solidFill>
              <a:effectLst/>
              <a:latin typeface="+mn-lt"/>
              <a:ea typeface="+mn-ea"/>
              <a:cs typeface="+mn-cs"/>
            </a:rPr>
            <a:t>千円）比</a:t>
          </a:r>
          <a:r>
            <a:rPr kumimoji="1" lang="en-US" altLang="ja-JP" sz="800">
              <a:solidFill>
                <a:schemeClr val="dk1"/>
              </a:solidFill>
              <a:effectLst/>
              <a:latin typeface="+mn-lt"/>
              <a:ea typeface="+mn-ea"/>
              <a:cs typeface="+mn-cs"/>
            </a:rPr>
            <a:t>0.26</a:t>
          </a:r>
          <a:r>
            <a:rPr kumimoji="1" lang="ja-JP" altLang="en-US" sz="800">
              <a:solidFill>
                <a:schemeClr val="dk1"/>
              </a:solidFill>
              <a:effectLst/>
              <a:latin typeface="+mn-lt"/>
              <a:ea typeface="+mn-ea"/>
              <a:cs typeface="+mn-cs"/>
            </a:rPr>
            <a:t>ポイント</a:t>
          </a:r>
          <a:r>
            <a:rPr kumimoji="1" lang="ja-JP" altLang="ja-JP" sz="800">
              <a:solidFill>
                <a:schemeClr val="dk1"/>
              </a:solidFill>
              <a:effectLst/>
              <a:latin typeface="+mn-lt"/>
              <a:ea typeface="+mn-ea"/>
              <a:cs typeface="+mn-cs"/>
            </a:rPr>
            <a:t>減となった。</a:t>
          </a:r>
          <a:endParaRPr lang="ja-JP" altLang="ja-JP" sz="800">
            <a:effectLst/>
          </a:endParaRPr>
        </a:p>
        <a:p>
          <a:r>
            <a:rPr kumimoji="1" lang="ja-JP" altLang="ja-JP" sz="800">
              <a:solidFill>
                <a:schemeClr val="dk1"/>
              </a:solidFill>
              <a:effectLst/>
              <a:latin typeface="+mn-lt"/>
              <a:ea typeface="+mn-ea"/>
              <a:cs typeface="+mn-cs"/>
            </a:rPr>
            <a:t>　実質収支額は，翌年度に繰り越すべき財源（災害復旧事業費含む）</a:t>
          </a:r>
          <a:r>
            <a:rPr kumimoji="1" lang="en-US" altLang="ja-JP" sz="800">
              <a:solidFill>
                <a:schemeClr val="dk1"/>
              </a:solidFill>
              <a:effectLst/>
              <a:latin typeface="+mn-lt"/>
              <a:ea typeface="+mn-ea"/>
              <a:cs typeface="+mn-cs"/>
            </a:rPr>
            <a:t>140,260</a:t>
          </a:r>
          <a:r>
            <a:rPr kumimoji="1" lang="ja-JP" altLang="ja-JP" sz="800">
              <a:solidFill>
                <a:schemeClr val="dk1"/>
              </a:solidFill>
              <a:effectLst/>
              <a:latin typeface="+mn-lt"/>
              <a:ea typeface="+mn-ea"/>
              <a:cs typeface="+mn-cs"/>
            </a:rPr>
            <a:t>千円を除いた</a:t>
          </a:r>
          <a:r>
            <a:rPr kumimoji="1" lang="en-US" altLang="ja-JP" sz="800">
              <a:solidFill>
                <a:schemeClr val="dk1"/>
              </a:solidFill>
              <a:effectLst/>
              <a:latin typeface="+mn-lt"/>
              <a:ea typeface="+mn-ea"/>
              <a:cs typeface="+mn-cs"/>
            </a:rPr>
            <a:t>1,032,126</a:t>
          </a:r>
          <a:r>
            <a:rPr kumimoji="1" lang="ja-JP" altLang="ja-JP" sz="800">
              <a:solidFill>
                <a:schemeClr val="dk1"/>
              </a:solidFill>
              <a:effectLst/>
              <a:latin typeface="+mn-lt"/>
              <a:ea typeface="+mn-ea"/>
              <a:cs typeface="+mn-cs"/>
            </a:rPr>
            <a:t>千円となり，前年度決算より標準財政規模比</a:t>
          </a:r>
          <a:r>
            <a:rPr kumimoji="1" lang="en-US" altLang="ja-JP" sz="800">
              <a:solidFill>
                <a:schemeClr val="dk1"/>
              </a:solidFill>
              <a:effectLst/>
              <a:latin typeface="+mn-lt"/>
              <a:ea typeface="+mn-ea"/>
              <a:cs typeface="+mn-cs"/>
            </a:rPr>
            <a:t>1.16</a:t>
          </a:r>
          <a:r>
            <a:rPr kumimoji="1" lang="ja-JP" altLang="en-US" sz="800">
              <a:solidFill>
                <a:schemeClr val="dk1"/>
              </a:solidFill>
              <a:effectLst/>
              <a:latin typeface="+mn-lt"/>
              <a:ea typeface="+mn-ea"/>
              <a:cs typeface="+mn-cs"/>
            </a:rPr>
            <a:t>ポイント</a:t>
          </a:r>
          <a:r>
            <a:rPr kumimoji="1" lang="ja-JP" altLang="ja-JP" sz="800">
              <a:solidFill>
                <a:schemeClr val="dk1"/>
              </a:solidFill>
              <a:effectLst/>
              <a:latin typeface="+mn-lt"/>
              <a:ea typeface="+mn-ea"/>
              <a:cs typeface="+mn-cs"/>
            </a:rPr>
            <a:t>増となった。増額要因には，特別交付税の増加（前年度比</a:t>
          </a:r>
          <a:r>
            <a:rPr kumimoji="1" lang="en-US" altLang="ja-JP" sz="800">
              <a:solidFill>
                <a:schemeClr val="dk1"/>
              </a:solidFill>
              <a:effectLst/>
              <a:latin typeface="+mn-lt"/>
              <a:ea typeface="+mn-ea"/>
              <a:cs typeface="+mn-cs"/>
            </a:rPr>
            <a:t>+158,382</a:t>
          </a:r>
          <a:r>
            <a:rPr kumimoji="1" lang="ja-JP" altLang="ja-JP" sz="800">
              <a:solidFill>
                <a:schemeClr val="dk1"/>
              </a:solidFill>
              <a:effectLst/>
              <a:latin typeface="+mn-lt"/>
              <a:ea typeface="+mn-ea"/>
              <a:cs typeface="+mn-cs"/>
            </a:rPr>
            <a:t>千円）などにより実質収支が増加したことによる。</a:t>
          </a:r>
          <a:endParaRPr lang="ja-JP" altLang="ja-JP" sz="800">
            <a:effectLst/>
          </a:endParaRPr>
        </a:p>
        <a:p>
          <a:r>
            <a:rPr kumimoji="1" lang="ja-JP" altLang="ja-JP" sz="800">
              <a:solidFill>
                <a:schemeClr val="dk1"/>
              </a:solidFill>
              <a:effectLst/>
              <a:latin typeface="+mn-lt"/>
              <a:ea typeface="+mn-ea"/>
              <a:cs typeface="+mn-cs"/>
            </a:rPr>
            <a:t>　実質単年度収支は，単年度収支</a:t>
          </a:r>
          <a:r>
            <a:rPr kumimoji="1" lang="en-US" altLang="ja-JP" sz="800">
              <a:solidFill>
                <a:schemeClr val="dk1"/>
              </a:solidFill>
              <a:effectLst/>
              <a:latin typeface="+mn-lt"/>
              <a:ea typeface="+mn-ea"/>
              <a:cs typeface="+mn-cs"/>
            </a:rPr>
            <a:t>198,946</a:t>
          </a:r>
          <a:r>
            <a:rPr kumimoji="1" lang="ja-JP" altLang="ja-JP" sz="800">
              <a:solidFill>
                <a:schemeClr val="dk1"/>
              </a:solidFill>
              <a:effectLst/>
              <a:latin typeface="+mn-lt"/>
              <a:ea typeface="+mn-ea"/>
              <a:cs typeface="+mn-cs"/>
            </a:rPr>
            <a:t>千円に積立金</a:t>
          </a:r>
          <a:r>
            <a:rPr kumimoji="1" lang="en-US" altLang="ja-JP" sz="800">
              <a:solidFill>
                <a:schemeClr val="dk1"/>
              </a:solidFill>
              <a:effectLst/>
              <a:latin typeface="+mn-lt"/>
              <a:ea typeface="+mn-ea"/>
              <a:cs typeface="+mn-cs"/>
            </a:rPr>
            <a:t>2,511</a:t>
          </a:r>
          <a:r>
            <a:rPr kumimoji="1" lang="ja-JP" altLang="ja-JP" sz="800">
              <a:solidFill>
                <a:schemeClr val="dk1"/>
              </a:solidFill>
              <a:effectLst/>
              <a:latin typeface="+mn-lt"/>
              <a:ea typeface="+mn-ea"/>
              <a:cs typeface="+mn-cs"/>
            </a:rPr>
            <a:t>千円，繰上償還金</a:t>
          </a:r>
          <a:r>
            <a:rPr kumimoji="1" lang="en-US" altLang="ja-JP" sz="800">
              <a:solidFill>
                <a:schemeClr val="dk1"/>
              </a:solidFill>
              <a:effectLst/>
              <a:latin typeface="+mn-lt"/>
              <a:ea typeface="+mn-ea"/>
              <a:cs typeface="+mn-cs"/>
            </a:rPr>
            <a:t>563</a:t>
          </a:r>
          <a:r>
            <a:rPr kumimoji="1" lang="ja-JP" altLang="ja-JP" sz="800">
              <a:solidFill>
                <a:schemeClr val="dk1"/>
              </a:solidFill>
              <a:effectLst/>
              <a:latin typeface="+mn-lt"/>
              <a:ea typeface="+mn-ea"/>
              <a:cs typeface="+mn-cs"/>
            </a:rPr>
            <a:t>千円を加え，積立金取崩額</a:t>
          </a:r>
          <a:r>
            <a:rPr kumimoji="1" lang="en-US" altLang="ja-JP" sz="800">
              <a:solidFill>
                <a:schemeClr val="dk1"/>
              </a:solidFill>
              <a:effectLst/>
              <a:latin typeface="+mn-lt"/>
              <a:ea typeface="+mn-ea"/>
              <a:cs typeface="+mn-cs"/>
            </a:rPr>
            <a:t>453,978</a:t>
          </a:r>
          <a:r>
            <a:rPr kumimoji="1" lang="ja-JP" altLang="ja-JP" sz="800">
              <a:solidFill>
                <a:schemeClr val="dk1"/>
              </a:solidFill>
              <a:effectLst/>
              <a:latin typeface="+mn-lt"/>
              <a:ea typeface="+mn-ea"/>
              <a:cs typeface="+mn-cs"/>
            </a:rPr>
            <a:t>千円を除いた△</a:t>
          </a:r>
          <a:r>
            <a:rPr kumimoji="1" lang="en-US" altLang="ja-JP" sz="800">
              <a:solidFill>
                <a:schemeClr val="dk1"/>
              </a:solidFill>
              <a:effectLst/>
              <a:latin typeface="+mn-lt"/>
              <a:ea typeface="+mn-ea"/>
              <a:cs typeface="+mn-cs"/>
            </a:rPr>
            <a:t>251,958</a:t>
          </a:r>
          <a:r>
            <a:rPr kumimoji="1" lang="ja-JP" altLang="ja-JP" sz="800">
              <a:solidFill>
                <a:schemeClr val="dk1"/>
              </a:solidFill>
              <a:effectLst/>
              <a:latin typeface="+mn-lt"/>
              <a:ea typeface="+mn-ea"/>
              <a:cs typeface="+mn-cs"/>
            </a:rPr>
            <a:t>千円である。前年度決算より標準財政規模比</a:t>
          </a:r>
          <a:r>
            <a:rPr kumimoji="1" lang="en-US" altLang="ja-JP" sz="800">
              <a:solidFill>
                <a:schemeClr val="dk1"/>
              </a:solidFill>
              <a:effectLst/>
              <a:latin typeface="+mn-lt"/>
              <a:ea typeface="+mn-ea"/>
              <a:cs typeface="+mn-cs"/>
            </a:rPr>
            <a:t>1.58</a:t>
          </a:r>
          <a:r>
            <a:rPr kumimoji="1" lang="ja-JP" altLang="en-US" sz="800">
              <a:solidFill>
                <a:schemeClr val="dk1"/>
              </a:solidFill>
              <a:effectLst/>
              <a:latin typeface="+mn-lt"/>
              <a:ea typeface="+mn-ea"/>
              <a:cs typeface="+mn-cs"/>
            </a:rPr>
            <a:t>ポイント増</a:t>
          </a:r>
          <a:r>
            <a:rPr kumimoji="1" lang="ja-JP" altLang="ja-JP" sz="800">
              <a:solidFill>
                <a:schemeClr val="dk1"/>
              </a:solidFill>
              <a:effectLst/>
              <a:latin typeface="+mn-lt"/>
              <a:ea typeface="+mn-ea"/>
              <a:cs typeface="+mn-cs"/>
            </a:rPr>
            <a:t>となった。</a:t>
          </a:r>
          <a:endParaRPr lang="ja-JP" altLang="ja-JP" sz="800">
            <a:effectLst/>
          </a:endParaRPr>
        </a:p>
        <a:p>
          <a:r>
            <a:rPr kumimoji="1" lang="ja-JP" altLang="ja-JP" sz="800">
              <a:solidFill>
                <a:schemeClr val="dk1"/>
              </a:solidFill>
              <a:effectLst/>
              <a:latin typeface="+mn-lt"/>
              <a:ea typeface="+mn-ea"/>
              <a:cs typeface="+mn-cs"/>
            </a:rPr>
            <a:t>　今後とも，事務事業の見直しをさらに進めるとともに，歳出において経常経費削減等の行財政改革を推進し，歳入において税の徴収強化等を図り，単年度収支の改善に努める</a:t>
          </a:r>
          <a:r>
            <a:rPr kumimoji="1" lang="ja-JP" altLang="en-US" sz="800">
              <a:solidFill>
                <a:schemeClr val="dk1"/>
              </a:solidFill>
              <a:effectLst/>
              <a:latin typeface="+mn-lt"/>
              <a:ea typeface="+mn-ea"/>
              <a:cs typeface="+mn-cs"/>
            </a:rPr>
            <a:t>。</a:t>
          </a:r>
          <a:endParaRPr kumimoji="1" lang="ja-JP" altLang="en-US"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国民健康保険事業特別会計（国保直営診療施設勘定特別会計を含む）の実質収支額は，前年度決算に比べて</a:t>
          </a:r>
          <a:r>
            <a:rPr kumimoji="1" lang="en-US" altLang="ja-JP" sz="1100">
              <a:solidFill>
                <a:schemeClr val="dk1"/>
              </a:solidFill>
              <a:effectLst/>
              <a:latin typeface="+mn-lt"/>
              <a:ea typeface="+mn-ea"/>
              <a:cs typeface="+mn-cs"/>
            </a:rPr>
            <a:t>179,542</a:t>
          </a:r>
          <a:r>
            <a:rPr kumimoji="1" lang="ja-JP" altLang="ja-JP" sz="1100">
              <a:solidFill>
                <a:schemeClr val="dk1"/>
              </a:solidFill>
              <a:effectLst/>
              <a:latin typeface="+mn-lt"/>
              <a:ea typeface="+mn-ea"/>
              <a:cs typeface="+mn-cs"/>
            </a:rPr>
            <a:t>千円上回り，標準財政規模比</a:t>
          </a:r>
          <a:r>
            <a:rPr kumimoji="1" lang="en-US" altLang="ja-JP" sz="1100">
              <a:solidFill>
                <a:schemeClr val="dk1"/>
              </a:solidFill>
              <a:effectLst/>
              <a:latin typeface="+mn-lt"/>
              <a:ea typeface="+mn-ea"/>
              <a:cs typeface="+mn-cs"/>
            </a:rPr>
            <a:t>1.07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となっている。この要因として，保険給付費の財源を普通交付金で賄うなど新たな国保の制度改正に伴う財政運営の一体化と，前年度繰上充用金が減少したことなどが挙げられる。引き続き，医療費の適正化と国民健康保険税の適正な徴収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国民健康保険事業以外の会計については黒字を維持しており，今後も健全な財政運営に努めていく。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37474396</v>
      </c>
      <c r="BO4" s="392"/>
      <c r="BP4" s="392"/>
      <c r="BQ4" s="392"/>
      <c r="BR4" s="392"/>
      <c r="BS4" s="392"/>
      <c r="BT4" s="392"/>
      <c r="BU4" s="393"/>
      <c r="BV4" s="391">
        <v>34723588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6.1</v>
      </c>
      <c r="CU4" s="398"/>
      <c r="CV4" s="398"/>
      <c r="CW4" s="398"/>
      <c r="CX4" s="398"/>
      <c r="CY4" s="398"/>
      <c r="CZ4" s="398"/>
      <c r="DA4" s="399"/>
      <c r="DB4" s="397">
        <v>4.9000000000000004</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36302010</v>
      </c>
      <c r="BO5" s="429"/>
      <c r="BP5" s="429"/>
      <c r="BQ5" s="429"/>
      <c r="BR5" s="429"/>
      <c r="BS5" s="429"/>
      <c r="BT5" s="429"/>
      <c r="BU5" s="430"/>
      <c r="BV5" s="428">
        <v>33746072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91.4</v>
      </c>
      <c r="CU5" s="426"/>
      <c r="CV5" s="426"/>
      <c r="CW5" s="426"/>
      <c r="CX5" s="426"/>
      <c r="CY5" s="426"/>
      <c r="CZ5" s="426"/>
      <c r="DA5" s="427"/>
      <c r="DB5" s="425">
        <v>91.5</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1172386</v>
      </c>
      <c r="BO6" s="429"/>
      <c r="BP6" s="429"/>
      <c r="BQ6" s="429"/>
      <c r="BR6" s="429"/>
      <c r="BS6" s="429"/>
      <c r="BT6" s="429"/>
      <c r="BU6" s="430"/>
      <c r="BV6" s="428">
        <v>977516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95.4</v>
      </c>
      <c r="CU6" s="466"/>
      <c r="CV6" s="466"/>
      <c r="CW6" s="466"/>
      <c r="CX6" s="466"/>
      <c r="CY6" s="466"/>
      <c r="CZ6" s="466"/>
      <c r="DA6" s="467"/>
      <c r="DB6" s="465">
        <v>95.5</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140260</v>
      </c>
      <c r="BO7" s="429"/>
      <c r="BP7" s="429"/>
      <c r="BQ7" s="429"/>
      <c r="BR7" s="429"/>
      <c r="BS7" s="429"/>
      <c r="BT7" s="429"/>
      <c r="BU7" s="430"/>
      <c r="BV7" s="428">
        <v>144336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16898032</v>
      </c>
      <c r="CU7" s="429"/>
      <c r="CV7" s="429"/>
      <c r="CW7" s="429"/>
      <c r="CX7" s="429"/>
      <c r="CY7" s="429"/>
      <c r="CZ7" s="429"/>
      <c r="DA7" s="430"/>
      <c r="DB7" s="428">
        <v>16845062</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1032126</v>
      </c>
      <c r="BO8" s="429"/>
      <c r="BP8" s="429"/>
      <c r="BQ8" s="429"/>
      <c r="BR8" s="429"/>
      <c r="BS8" s="429"/>
      <c r="BT8" s="429"/>
      <c r="BU8" s="430"/>
      <c r="BV8" s="428">
        <v>833180</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0.27</v>
      </c>
      <c r="CU8" s="469"/>
      <c r="CV8" s="469"/>
      <c r="CW8" s="469"/>
      <c r="CX8" s="469"/>
      <c r="CY8" s="469"/>
      <c r="CZ8" s="469"/>
      <c r="DA8" s="470"/>
      <c r="DB8" s="468">
        <v>0.27</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43156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198946</v>
      </c>
      <c r="BO9" s="429"/>
      <c r="BP9" s="429"/>
      <c r="BQ9" s="429"/>
      <c r="BR9" s="429"/>
      <c r="BS9" s="429"/>
      <c r="BT9" s="429"/>
      <c r="BU9" s="430"/>
      <c r="BV9" s="428">
        <v>-93360</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19.5</v>
      </c>
      <c r="CU9" s="426"/>
      <c r="CV9" s="426"/>
      <c r="CW9" s="426"/>
      <c r="CX9" s="426"/>
      <c r="CY9" s="426"/>
      <c r="CZ9" s="426"/>
      <c r="DA9" s="427"/>
      <c r="DB9" s="425">
        <v>19.100000000000001</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46121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2511</v>
      </c>
      <c r="BO10" s="429"/>
      <c r="BP10" s="429"/>
      <c r="BQ10" s="429"/>
      <c r="BR10" s="429"/>
      <c r="BS10" s="429"/>
      <c r="BT10" s="429"/>
      <c r="BU10" s="430"/>
      <c r="BV10" s="428">
        <v>2621</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563</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43315</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453978</v>
      </c>
      <c r="BO12" s="429"/>
      <c r="BP12" s="429"/>
      <c r="BQ12" s="429"/>
      <c r="BR12" s="429"/>
      <c r="BS12" s="429"/>
      <c r="BT12" s="429"/>
      <c r="BU12" s="430"/>
      <c r="BV12" s="428">
        <v>425956</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138</v>
      </c>
      <c r="N13" s="517"/>
      <c r="O13" s="517"/>
      <c r="P13" s="517"/>
      <c r="Q13" s="518"/>
      <c r="R13" s="509">
        <v>43182</v>
      </c>
      <c r="S13" s="510"/>
      <c r="T13" s="510"/>
      <c r="U13" s="510"/>
      <c r="V13" s="511"/>
      <c r="W13" s="444" t="s">
        <v>139</v>
      </c>
      <c r="X13" s="445"/>
      <c r="Y13" s="445"/>
      <c r="Z13" s="445"/>
      <c r="AA13" s="445"/>
      <c r="AB13" s="435"/>
      <c r="AC13" s="479">
        <v>749</v>
      </c>
      <c r="AD13" s="480"/>
      <c r="AE13" s="480"/>
      <c r="AF13" s="480"/>
      <c r="AG13" s="519"/>
      <c r="AH13" s="479">
        <v>827</v>
      </c>
      <c r="AI13" s="480"/>
      <c r="AJ13" s="480"/>
      <c r="AK13" s="480"/>
      <c r="AL13" s="481"/>
      <c r="AM13" s="457" t="s">
        <v>140</v>
      </c>
      <c r="AN13" s="458"/>
      <c r="AO13" s="458"/>
      <c r="AP13" s="458"/>
      <c r="AQ13" s="458"/>
      <c r="AR13" s="458"/>
      <c r="AS13" s="458"/>
      <c r="AT13" s="459"/>
      <c r="AU13" s="460" t="s">
        <v>135</v>
      </c>
      <c r="AV13" s="461"/>
      <c r="AW13" s="461"/>
      <c r="AX13" s="461"/>
      <c r="AY13" s="462" t="s">
        <v>141</v>
      </c>
      <c r="AZ13" s="463"/>
      <c r="BA13" s="463"/>
      <c r="BB13" s="463"/>
      <c r="BC13" s="463"/>
      <c r="BD13" s="463"/>
      <c r="BE13" s="463"/>
      <c r="BF13" s="463"/>
      <c r="BG13" s="463"/>
      <c r="BH13" s="463"/>
      <c r="BI13" s="463"/>
      <c r="BJ13" s="463"/>
      <c r="BK13" s="463"/>
      <c r="BL13" s="463"/>
      <c r="BM13" s="464"/>
      <c r="BN13" s="428">
        <v>-251958</v>
      </c>
      <c r="BO13" s="429"/>
      <c r="BP13" s="429"/>
      <c r="BQ13" s="429"/>
      <c r="BR13" s="429"/>
      <c r="BS13" s="429"/>
      <c r="BT13" s="429"/>
      <c r="BU13" s="430"/>
      <c r="BV13" s="428">
        <v>-516695</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9.3000000000000007</v>
      </c>
      <c r="CU13" s="426"/>
      <c r="CV13" s="426"/>
      <c r="CW13" s="426"/>
      <c r="CX13" s="426"/>
      <c r="CY13" s="426"/>
      <c r="CZ13" s="426"/>
      <c r="DA13" s="427"/>
      <c r="DB13" s="425">
        <v>9.1999999999999993</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143</v>
      </c>
      <c r="M14" s="507"/>
      <c r="N14" s="507"/>
      <c r="O14" s="507"/>
      <c r="P14" s="507"/>
      <c r="Q14" s="508"/>
      <c r="R14" s="509">
        <v>43770</v>
      </c>
      <c r="S14" s="510"/>
      <c r="T14" s="510"/>
      <c r="U14" s="510"/>
      <c r="V14" s="511"/>
      <c r="W14" s="418"/>
      <c r="X14" s="419"/>
      <c r="Y14" s="419"/>
      <c r="Z14" s="419"/>
      <c r="AA14" s="419"/>
      <c r="AB14" s="408"/>
      <c r="AC14" s="512">
        <v>3.9</v>
      </c>
      <c r="AD14" s="513"/>
      <c r="AE14" s="513"/>
      <c r="AF14" s="513"/>
      <c r="AG14" s="514"/>
      <c r="AH14" s="512">
        <v>4.2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61.6</v>
      </c>
      <c r="CU14" s="524"/>
      <c r="CV14" s="524"/>
      <c r="CW14" s="524"/>
      <c r="CX14" s="524"/>
      <c r="CY14" s="524"/>
      <c r="CZ14" s="524"/>
      <c r="DA14" s="525"/>
      <c r="DB14" s="523">
        <v>51.5</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138</v>
      </c>
      <c r="N15" s="517"/>
      <c r="O15" s="517"/>
      <c r="P15" s="517"/>
      <c r="Q15" s="518"/>
      <c r="R15" s="509">
        <v>43654</v>
      </c>
      <c r="S15" s="510"/>
      <c r="T15" s="510"/>
      <c r="U15" s="510"/>
      <c r="V15" s="511"/>
      <c r="W15" s="444" t="s">
        <v>145</v>
      </c>
      <c r="X15" s="445"/>
      <c r="Y15" s="445"/>
      <c r="Z15" s="445"/>
      <c r="AA15" s="445"/>
      <c r="AB15" s="435"/>
      <c r="AC15" s="479">
        <v>2854</v>
      </c>
      <c r="AD15" s="480"/>
      <c r="AE15" s="480"/>
      <c r="AF15" s="480"/>
      <c r="AG15" s="519"/>
      <c r="AH15" s="479">
        <v>2866</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3938691</v>
      </c>
      <c r="BO15" s="392"/>
      <c r="BP15" s="392"/>
      <c r="BQ15" s="392"/>
      <c r="BR15" s="392"/>
      <c r="BS15" s="392"/>
      <c r="BT15" s="392"/>
      <c r="BU15" s="393"/>
      <c r="BV15" s="391">
        <v>3900478</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14.7</v>
      </c>
      <c r="AD16" s="513"/>
      <c r="AE16" s="513"/>
      <c r="AF16" s="513"/>
      <c r="AG16" s="514"/>
      <c r="AH16" s="512">
        <v>14.5</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14713101</v>
      </c>
      <c r="BO16" s="429"/>
      <c r="BP16" s="429"/>
      <c r="BQ16" s="429"/>
      <c r="BR16" s="429"/>
      <c r="BS16" s="429"/>
      <c r="BT16" s="429"/>
      <c r="BU16" s="430"/>
      <c r="BV16" s="428">
        <v>14479869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15815</v>
      </c>
      <c r="AD17" s="480"/>
      <c r="AE17" s="480"/>
      <c r="AF17" s="480"/>
      <c r="AG17" s="519"/>
      <c r="AH17" s="479">
        <v>16062</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5000358</v>
      </c>
      <c r="BO17" s="429"/>
      <c r="BP17" s="429"/>
      <c r="BQ17" s="429"/>
      <c r="BR17" s="429"/>
      <c r="BS17" s="429"/>
      <c r="BT17" s="429"/>
      <c r="BU17" s="430"/>
      <c r="BV17" s="428">
        <v>4931902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155</v>
      </c>
      <c r="C18" s="471"/>
      <c r="D18" s="471"/>
      <c r="E18" s="540"/>
      <c r="F18" s="540"/>
      <c r="G18" s="540"/>
      <c r="H18" s="540"/>
      <c r="I18" s="540"/>
      <c r="J18" s="540"/>
      <c r="K18" s="540"/>
      <c r="L18" s="541">
        <v>308.27999999999997</v>
      </c>
      <c r="M18" s="541"/>
      <c r="N18" s="541"/>
      <c r="O18" s="541"/>
      <c r="P18" s="541"/>
      <c r="Q18" s="541"/>
      <c r="R18" s="542"/>
      <c r="S18" s="542"/>
      <c r="T18" s="542"/>
      <c r="U18" s="542"/>
      <c r="V18" s="543"/>
      <c r="W18" s="446"/>
      <c r="X18" s="447"/>
      <c r="Y18" s="447"/>
      <c r="Z18" s="447"/>
      <c r="AA18" s="447"/>
      <c r="AB18" s="438"/>
      <c r="AC18" s="544">
        <v>81.400000000000006</v>
      </c>
      <c r="AD18" s="545"/>
      <c r="AE18" s="545"/>
      <c r="AF18" s="545"/>
      <c r="AG18" s="546"/>
      <c r="AH18" s="544">
        <v>81.3</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15646645</v>
      </c>
      <c r="BO18" s="429"/>
      <c r="BP18" s="429"/>
      <c r="BQ18" s="429"/>
      <c r="BR18" s="429"/>
      <c r="BS18" s="429"/>
      <c r="BT18" s="429"/>
      <c r="BU18" s="430"/>
      <c r="BV18" s="428">
        <v>15678715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157</v>
      </c>
      <c r="C19" s="471"/>
      <c r="D19" s="471"/>
      <c r="E19" s="540"/>
      <c r="F19" s="540"/>
      <c r="G19" s="540"/>
      <c r="H19" s="540"/>
      <c r="I19" s="540"/>
      <c r="J19" s="540"/>
      <c r="K19" s="540"/>
      <c r="L19" s="548">
        <v>140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19592627</v>
      </c>
      <c r="BO19" s="429"/>
      <c r="BP19" s="429"/>
      <c r="BQ19" s="429"/>
      <c r="BR19" s="429"/>
      <c r="BS19" s="429"/>
      <c r="BT19" s="429"/>
      <c r="BU19" s="430"/>
      <c r="BV19" s="428">
        <v>19663169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159</v>
      </c>
      <c r="C20" s="471"/>
      <c r="D20" s="471"/>
      <c r="E20" s="540"/>
      <c r="F20" s="540"/>
      <c r="G20" s="540"/>
      <c r="H20" s="540"/>
      <c r="I20" s="540"/>
      <c r="J20" s="540"/>
      <c r="K20" s="540"/>
      <c r="L20" s="548">
        <v>19627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42466265</v>
      </c>
      <c r="BO23" s="429"/>
      <c r="BP23" s="429"/>
      <c r="BQ23" s="429"/>
      <c r="BR23" s="429"/>
      <c r="BS23" s="429"/>
      <c r="BT23" s="429"/>
      <c r="BU23" s="430"/>
      <c r="BV23" s="428">
        <v>39379898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168</v>
      </c>
      <c r="F24" s="458"/>
      <c r="G24" s="458"/>
      <c r="H24" s="458"/>
      <c r="I24" s="458"/>
      <c r="J24" s="458"/>
      <c r="K24" s="459"/>
      <c r="L24" s="479">
        <v>1</v>
      </c>
      <c r="M24" s="480"/>
      <c r="N24" s="480"/>
      <c r="O24" s="480"/>
      <c r="P24" s="519"/>
      <c r="Q24" s="479">
        <v>5740</v>
      </c>
      <c r="R24" s="480"/>
      <c r="S24" s="480"/>
      <c r="T24" s="480"/>
      <c r="U24" s="480"/>
      <c r="V24" s="519"/>
      <c r="W24" s="578"/>
      <c r="X24" s="566"/>
      <c r="Y24" s="567"/>
      <c r="Z24" s="478" t="s">
        <v>169</v>
      </c>
      <c r="AA24" s="458"/>
      <c r="AB24" s="458"/>
      <c r="AC24" s="458"/>
      <c r="AD24" s="458"/>
      <c r="AE24" s="458"/>
      <c r="AF24" s="458"/>
      <c r="AG24" s="459"/>
      <c r="AH24" s="479">
        <v>478</v>
      </c>
      <c r="AI24" s="480"/>
      <c r="AJ24" s="480"/>
      <c r="AK24" s="480"/>
      <c r="AL24" s="519"/>
      <c r="AM24" s="479">
        <v>1442126</v>
      </c>
      <c r="AN24" s="480"/>
      <c r="AO24" s="480"/>
      <c r="AP24" s="480"/>
      <c r="AQ24" s="480"/>
      <c r="AR24" s="519"/>
      <c r="AS24" s="479">
        <v>3017</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26565784</v>
      </c>
      <c r="BO24" s="429"/>
      <c r="BP24" s="429"/>
      <c r="BQ24" s="429"/>
      <c r="BR24" s="429"/>
      <c r="BS24" s="429"/>
      <c r="BT24" s="429"/>
      <c r="BU24" s="430"/>
      <c r="BV24" s="428">
        <v>25672022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171</v>
      </c>
      <c r="F25" s="458"/>
      <c r="G25" s="458"/>
      <c r="H25" s="458"/>
      <c r="I25" s="458"/>
      <c r="J25" s="458"/>
      <c r="K25" s="459"/>
      <c r="L25" s="479">
        <v>2</v>
      </c>
      <c r="M25" s="480"/>
      <c r="N25" s="480"/>
      <c r="O25" s="480"/>
      <c r="P25" s="519"/>
      <c r="Q25" s="479">
        <v>5120</v>
      </c>
      <c r="R25" s="480"/>
      <c r="S25" s="480"/>
      <c r="T25" s="480"/>
      <c r="U25" s="480"/>
      <c r="V25" s="519"/>
      <c r="W25" s="578"/>
      <c r="X25" s="566"/>
      <c r="Y25" s="567"/>
      <c r="Z25" s="478" t="s">
        <v>172</v>
      </c>
      <c r="AA25" s="458"/>
      <c r="AB25" s="458"/>
      <c r="AC25" s="458"/>
      <c r="AD25" s="458"/>
      <c r="AE25" s="458"/>
      <c r="AF25" s="458"/>
      <c r="AG25" s="459"/>
      <c r="AH25" s="479" t="s">
        <v>173</v>
      </c>
      <c r="AI25" s="480"/>
      <c r="AJ25" s="480"/>
      <c r="AK25" s="480"/>
      <c r="AL25" s="519"/>
      <c r="AM25" s="479" t="s">
        <v>129</v>
      </c>
      <c r="AN25" s="480"/>
      <c r="AO25" s="480"/>
      <c r="AP25" s="480"/>
      <c r="AQ25" s="480"/>
      <c r="AR25" s="519"/>
      <c r="AS25" s="479" t="s">
        <v>129</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1019928</v>
      </c>
      <c r="BO25" s="392"/>
      <c r="BP25" s="392"/>
      <c r="BQ25" s="392"/>
      <c r="BR25" s="392"/>
      <c r="BS25" s="392"/>
      <c r="BT25" s="392"/>
      <c r="BU25" s="393"/>
      <c r="BV25" s="391">
        <v>4647089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175</v>
      </c>
      <c r="F26" s="458"/>
      <c r="G26" s="458"/>
      <c r="H26" s="458"/>
      <c r="I26" s="458"/>
      <c r="J26" s="458"/>
      <c r="K26" s="459"/>
      <c r="L26" s="479">
        <v>1</v>
      </c>
      <c r="M26" s="480"/>
      <c r="N26" s="480"/>
      <c r="O26" s="480"/>
      <c r="P26" s="519"/>
      <c r="Q26" s="479">
        <v>6000</v>
      </c>
      <c r="R26" s="480"/>
      <c r="S26" s="480"/>
      <c r="T26" s="480"/>
      <c r="U26" s="480"/>
      <c r="V26" s="519"/>
      <c r="W26" s="578"/>
      <c r="X26" s="566"/>
      <c r="Y26" s="567"/>
      <c r="Z26" s="478" t="s">
        <v>176</v>
      </c>
      <c r="AA26" s="588"/>
      <c r="AB26" s="588"/>
      <c r="AC26" s="588"/>
      <c r="AD26" s="588"/>
      <c r="AE26" s="588"/>
      <c r="AF26" s="588"/>
      <c r="AG26" s="589"/>
      <c r="AH26" s="479">
        <v>16</v>
      </c>
      <c r="AI26" s="480"/>
      <c r="AJ26" s="480"/>
      <c r="AK26" s="480"/>
      <c r="AL26" s="519"/>
      <c r="AM26" s="479">
        <v>50112</v>
      </c>
      <c r="AN26" s="480"/>
      <c r="AO26" s="480"/>
      <c r="AP26" s="480"/>
      <c r="AQ26" s="480"/>
      <c r="AR26" s="519"/>
      <c r="AS26" s="479">
        <v>3132</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173</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178</v>
      </c>
      <c r="F27" s="458"/>
      <c r="G27" s="458"/>
      <c r="H27" s="458"/>
      <c r="I27" s="458"/>
      <c r="J27" s="458"/>
      <c r="K27" s="459"/>
      <c r="L27" s="479">
        <v>1</v>
      </c>
      <c r="M27" s="480"/>
      <c r="N27" s="480"/>
      <c r="O27" s="480"/>
      <c r="P27" s="519"/>
      <c r="Q27" s="479">
        <v>4200</v>
      </c>
      <c r="R27" s="480"/>
      <c r="S27" s="480"/>
      <c r="T27" s="480"/>
      <c r="U27" s="480"/>
      <c r="V27" s="519"/>
      <c r="W27" s="578"/>
      <c r="X27" s="566"/>
      <c r="Y27" s="567"/>
      <c r="Z27" s="478" t="s">
        <v>179</v>
      </c>
      <c r="AA27" s="458"/>
      <c r="AB27" s="458"/>
      <c r="AC27" s="458"/>
      <c r="AD27" s="458"/>
      <c r="AE27" s="458"/>
      <c r="AF27" s="458"/>
      <c r="AG27" s="459"/>
      <c r="AH27" s="479">
        <v>21</v>
      </c>
      <c r="AI27" s="480"/>
      <c r="AJ27" s="480"/>
      <c r="AK27" s="480"/>
      <c r="AL27" s="519"/>
      <c r="AM27" s="479">
        <v>67032</v>
      </c>
      <c r="AN27" s="480"/>
      <c r="AO27" s="480"/>
      <c r="AP27" s="480"/>
      <c r="AQ27" s="480"/>
      <c r="AR27" s="519"/>
      <c r="AS27" s="479">
        <v>3192</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582560</v>
      </c>
      <c r="BO27" s="602"/>
      <c r="BP27" s="602"/>
      <c r="BQ27" s="602"/>
      <c r="BR27" s="602"/>
      <c r="BS27" s="602"/>
      <c r="BT27" s="602"/>
      <c r="BU27" s="603"/>
      <c r="BV27" s="601">
        <v>582560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181</v>
      </c>
      <c r="F28" s="458"/>
      <c r="G28" s="458"/>
      <c r="H28" s="458"/>
      <c r="I28" s="458"/>
      <c r="J28" s="458"/>
      <c r="K28" s="459"/>
      <c r="L28" s="479">
        <v>1</v>
      </c>
      <c r="M28" s="480"/>
      <c r="N28" s="480"/>
      <c r="O28" s="480"/>
      <c r="P28" s="519"/>
      <c r="Q28" s="479">
        <v>3490</v>
      </c>
      <c r="R28" s="480"/>
      <c r="S28" s="480"/>
      <c r="T28" s="480"/>
      <c r="U28" s="480"/>
      <c r="V28" s="519"/>
      <c r="W28" s="578"/>
      <c r="X28" s="566"/>
      <c r="Y28" s="567"/>
      <c r="Z28" s="478" t="s">
        <v>182</v>
      </c>
      <c r="AA28" s="458"/>
      <c r="AB28" s="458"/>
      <c r="AC28" s="458"/>
      <c r="AD28" s="458"/>
      <c r="AE28" s="458"/>
      <c r="AF28" s="458"/>
      <c r="AG28" s="459"/>
      <c r="AH28" s="479" t="s">
        <v>129</v>
      </c>
      <c r="AI28" s="480"/>
      <c r="AJ28" s="480"/>
      <c r="AK28" s="480"/>
      <c r="AL28" s="519"/>
      <c r="AM28" s="479" t="s">
        <v>129</v>
      </c>
      <c r="AN28" s="480"/>
      <c r="AO28" s="480"/>
      <c r="AP28" s="480"/>
      <c r="AQ28" s="480"/>
      <c r="AR28" s="519"/>
      <c r="AS28" s="479" t="s">
        <v>129</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3943305</v>
      </c>
      <c r="BO28" s="392"/>
      <c r="BP28" s="392"/>
      <c r="BQ28" s="392"/>
      <c r="BR28" s="392"/>
      <c r="BS28" s="392"/>
      <c r="BT28" s="392"/>
      <c r="BU28" s="393"/>
      <c r="BV28" s="391">
        <v>3974772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184</v>
      </c>
      <c r="F29" s="458"/>
      <c r="G29" s="458"/>
      <c r="H29" s="458"/>
      <c r="I29" s="458"/>
      <c r="J29" s="458"/>
      <c r="K29" s="459"/>
      <c r="L29" s="479">
        <v>22</v>
      </c>
      <c r="M29" s="480"/>
      <c r="N29" s="480"/>
      <c r="O29" s="480"/>
      <c r="P29" s="519"/>
      <c r="Q29" s="479">
        <v>3210</v>
      </c>
      <c r="R29" s="480"/>
      <c r="S29" s="480"/>
      <c r="T29" s="480"/>
      <c r="U29" s="480"/>
      <c r="V29" s="519"/>
      <c r="W29" s="579"/>
      <c r="X29" s="580"/>
      <c r="Y29" s="581"/>
      <c r="Z29" s="478" t="s">
        <v>185</v>
      </c>
      <c r="AA29" s="458"/>
      <c r="AB29" s="458"/>
      <c r="AC29" s="458"/>
      <c r="AD29" s="458"/>
      <c r="AE29" s="458"/>
      <c r="AF29" s="458"/>
      <c r="AG29" s="459"/>
      <c r="AH29" s="479">
        <v>499</v>
      </c>
      <c r="AI29" s="480"/>
      <c r="AJ29" s="480"/>
      <c r="AK29" s="480"/>
      <c r="AL29" s="519"/>
      <c r="AM29" s="479">
        <v>1509158</v>
      </c>
      <c r="AN29" s="480"/>
      <c r="AO29" s="480"/>
      <c r="AP29" s="480"/>
      <c r="AQ29" s="480"/>
      <c r="AR29" s="519"/>
      <c r="AS29" s="479">
        <v>3024</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1525093</v>
      </c>
      <c r="BO29" s="429"/>
      <c r="BP29" s="429"/>
      <c r="BQ29" s="429"/>
      <c r="BR29" s="429"/>
      <c r="BS29" s="429"/>
      <c r="BT29" s="429"/>
      <c r="BU29" s="430"/>
      <c r="BV29" s="428">
        <v>1128469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98.3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8764707</v>
      </c>
      <c r="BO30" s="602"/>
      <c r="BP30" s="602"/>
      <c r="BQ30" s="602"/>
      <c r="BR30" s="602"/>
      <c r="BS30" s="602"/>
      <c r="BT30" s="602"/>
      <c r="BU30" s="603"/>
      <c r="BV30" s="601">
        <v>9172737</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194</v>
      </c>
      <c r="AN33" s="452"/>
      <c r="AO33" s="417" t="s">
        <v>195</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194</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奄美市国民健康保険事業特別会計</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IF('各会計、関係団体の財政状況及び健全化判断比率'!B34="","",'各会計、関係団体の財政状況及び健全化判断比率'!B34)</f>
        <v>奄美市水道事業会計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IF('各会計、関係団体の財政状況及び健全化判断比率'!B35="","",'各会計、関係団体の財政状況及び健全化判断比率'!B35)</f>
        <v>奄美市公共下水道事業特別会計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鹿児島県市町村総合事務組合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21</v>
      </c>
      <c r="CP34" s="614"/>
      <c r="CQ34" s="615" t="str">
        <f>IF('各会計、関係団体の財政状況及び健全化判断比率'!BS7="","",'各会計、関係団体の財政状況及び健全化判断比率'!BS7)</f>
        <v>奄美市開発公社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奄美市ふるさと創生人材育成資金特別会計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奄美市国民健康保険直営診療施設勘定特別会計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11</v>
      </c>
      <c r="BF35" s="614"/>
      <c r="BG35" s="615" t="str">
        <f>IF('各会計、関係団体の財政状況及び健全化判断比率'!B36="","",'各会計、関係団体の財政状況及び健全化判断比率'!B36)</f>
        <v>奄美市農業集落排水事業特別会計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奄美群島広域事務組合</v>
      </c>
      <c r="BZ35" s="615"/>
      <c r="CA35" s="615"/>
      <c r="CB35" s="615"/>
      <c r="CC35" s="615"/>
      <c r="CD35" s="615"/>
      <c r="CE35" s="615"/>
      <c r="CF35" s="615"/>
      <c r="CG35" s="615"/>
      <c r="CH35" s="615"/>
      <c r="CI35" s="615"/>
      <c r="CJ35" s="615"/>
      <c r="CK35" s="615"/>
      <c r="CL35" s="615"/>
      <c r="CM35" s="615"/>
      <c r="CN35" s="213"/>
      <c r="CO35" s="614">
        <f t="shared" ref="CO35:CO43" si="3">IF(CQ35="","",CO34+1)</f>
        <v>22</v>
      </c>
      <c r="CP35" s="614"/>
      <c r="CQ35" s="615" t="str">
        <f>IF('各会計、関係団体の財政状況及び健全化判断比率'!BS8="","",'各会計、関係団体の財政状況及び健全化判断比率'!BS8)</f>
        <v>奄美市農業研究センター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奄美市後期高齢者医療特別会計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12</v>
      </c>
      <c r="BF36" s="614"/>
      <c r="BG36" s="615" t="str">
        <f>IF('各会計、関係団体の財政状況及び健全化判断比率'!B37="","",'各会計、関係団体の財政状況及び健全化判断比率'!B37)</f>
        <v>奄美市と畜場特別会計</v>
      </c>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奄美大島地区介護保険一部事務組合</v>
      </c>
      <c r="BZ36" s="615"/>
      <c r="CA36" s="615"/>
      <c r="CB36" s="615"/>
      <c r="CC36" s="615"/>
      <c r="CD36" s="615"/>
      <c r="CE36" s="615"/>
      <c r="CF36" s="615"/>
      <c r="CG36" s="615"/>
      <c r="CH36" s="615"/>
      <c r="CI36" s="615"/>
      <c r="CJ36" s="615"/>
      <c r="CK36" s="615"/>
      <c r="CL36" s="615"/>
      <c r="CM36" s="615"/>
      <c r="CN36" s="213"/>
      <c r="CO36" s="614">
        <f t="shared" si="3"/>
        <v>23</v>
      </c>
      <c r="CP36" s="614"/>
      <c r="CQ36" s="615" t="str">
        <f>IF('各会計、関係団体の財政状況及び健全化判断比率'!BS9="","",'各会計、関係団体の財政状況及び健全化判断比率'!BS9)</f>
        <v>奄美市名瀬米飯給食センター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奄美市介護保険事業特別会計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鹿児島県後期高齢者医療広域連合(一般会計)</v>
      </c>
      <c r="BZ37" s="615"/>
      <c r="CA37" s="615"/>
      <c r="CB37" s="615"/>
      <c r="CC37" s="615"/>
      <c r="CD37" s="615"/>
      <c r="CE37" s="615"/>
      <c r="CF37" s="615"/>
      <c r="CG37" s="615"/>
      <c r="CH37" s="615"/>
      <c r="CI37" s="615"/>
      <c r="CJ37" s="615"/>
      <c r="CK37" s="615"/>
      <c r="CL37" s="615"/>
      <c r="CM37" s="615"/>
      <c r="CN37" s="213"/>
      <c r="CO37" s="614">
        <f t="shared" si="3"/>
        <v>24</v>
      </c>
      <c r="CP37" s="614"/>
      <c r="CQ37" s="615" t="str">
        <f>IF('各会計、関係団体の財政状況及び健全化判断比率'!BS10="","",'各会計、関係団体の財政状況及び健全化判断比率'!BS10)</f>
        <v>名瀬中央青果</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7</v>
      </c>
      <c r="V38" s="614"/>
      <c r="W38" s="615" t="str">
        <f>IF('各会計、関係団体の財政状況及び健全化判断比率'!B32="","",'各会計、関係団体の財政状況及び健全化判断比率'!B32)</f>
        <v>奄美市訪問看護特別会計（介護サービス）</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鹿児島県後期高齢者医療広域連合(特別会計)</v>
      </c>
      <c r="BZ38" s="615"/>
      <c r="CA38" s="615"/>
      <c r="CB38" s="615"/>
      <c r="CC38" s="615"/>
      <c r="CD38" s="615"/>
      <c r="CE38" s="615"/>
      <c r="CF38" s="615"/>
      <c r="CG38" s="615"/>
      <c r="CH38" s="615"/>
      <c r="CI38" s="615"/>
      <c r="CJ38" s="615"/>
      <c r="CK38" s="615"/>
      <c r="CL38" s="615"/>
      <c r="CM38" s="615"/>
      <c r="CN38" s="213"/>
      <c r="CO38" s="614">
        <f t="shared" si="3"/>
        <v>25</v>
      </c>
      <c r="CP38" s="614"/>
      <c r="CQ38" s="615" t="str">
        <f>IF('各会計、関係団体の財政状況及び健全化判断比率'!BS11="","",'各会計、関係団体の財政状況及び健全化判断比率'!BS11)</f>
        <v>日本エアコミューター</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f t="shared" si="4"/>
        <v>8</v>
      </c>
      <c r="V39" s="614"/>
      <c r="W39" s="615" t="str">
        <f>IF('各会計、関係団体の財政状況及び健全化判断比率'!B33="","",'各会計、関係団体の財政状況及び健全化判断比率'!B33)</f>
        <v>奄美市交通災害共済特別会計</v>
      </c>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大島地区衛生組合</v>
      </c>
      <c r="BZ39" s="615"/>
      <c r="CA39" s="615"/>
      <c r="CB39" s="615"/>
      <c r="CC39" s="615"/>
      <c r="CD39" s="615"/>
      <c r="CE39" s="615"/>
      <c r="CF39" s="615"/>
      <c r="CG39" s="615"/>
      <c r="CH39" s="615"/>
      <c r="CI39" s="615"/>
      <c r="CJ39" s="615"/>
      <c r="CK39" s="615"/>
      <c r="CL39" s="615"/>
      <c r="CM39" s="615"/>
      <c r="CN39" s="213"/>
      <c r="CO39" s="614">
        <f t="shared" si="3"/>
        <v>26</v>
      </c>
      <c r="CP39" s="614"/>
      <c r="CQ39" s="615" t="str">
        <f>IF('各会計、関係団体の財政状況及び健全化判断比率'!BS12="","",'各会計、関係団体の財政状況及び健全化判断比率'!BS12)</f>
        <v>名瀬建設工事残土管理公社</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大島地区消防組合</v>
      </c>
      <c r="BZ40" s="615"/>
      <c r="CA40" s="615"/>
      <c r="CB40" s="615"/>
      <c r="CC40" s="615"/>
      <c r="CD40" s="615"/>
      <c r="CE40" s="615"/>
      <c r="CF40" s="615"/>
      <c r="CG40" s="615"/>
      <c r="CH40" s="615"/>
      <c r="CI40" s="615"/>
      <c r="CJ40" s="615"/>
      <c r="CK40" s="615"/>
      <c r="CL40" s="615"/>
      <c r="CM40" s="615"/>
      <c r="CN40" s="213"/>
      <c r="CO40" s="614">
        <f t="shared" si="3"/>
        <v>27</v>
      </c>
      <c r="CP40" s="614"/>
      <c r="CQ40" s="615" t="str">
        <f>IF('各会計、関係団体の財政状況及び健全化判断比率'!BS13="","",'各会計、関係団体の財政状況及び健全化判断比率'!BS13)</f>
        <v>マングローブ公社</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大島農業共済事務組合</v>
      </c>
      <c r="BZ41" s="615"/>
      <c r="CA41" s="615"/>
      <c r="CB41" s="615"/>
      <c r="CC41" s="615"/>
      <c r="CD41" s="615"/>
      <c r="CE41" s="615"/>
      <c r="CF41" s="615"/>
      <c r="CG41" s="615"/>
      <c r="CH41" s="615"/>
      <c r="CI41" s="615"/>
      <c r="CJ41" s="615"/>
      <c r="CK41" s="615"/>
      <c r="CL41" s="615"/>
      <c r="CM41" s="615"/>
      <c r="CN41" s="213"/>
      <c r="CO41" s="614">
        <f t="shared" si="3"/>
        <v>28</v>
      </c>
      <c r="CP41" s="614"/>
      <c r="CQ41" s="615" t="str">
        <f>IF('各会計、関係団体の財政状況及び健全化判断比率'!BS14="","",'各会計、関係団体の財政状況及び健全化判断比率'!BS14)</f>
        <v>奄美大島風力発電</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f t="shared" si="3"/>
        <v>29</v>
      </c>
      <c r="CP42" s="614"/>
      <c r="CQ42" s="615" t="str">
        <f>IF('各会計、関係団体の財政状況及び健全化判断比率'!BS15="","",'各会計、関係団体の財政状況及び健全化判断比率'!BS15)</f>
        <v>奄美広域中小企業勤労者福祉サービスセンター</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30</v>
      </c>
      <c r="CP43" s="614"/>
      <c r="CQ43" s="615" t="str">
        <f>IF('各会計、関係団体の財政状況及び健全化判断比率'!BS16="","",'各会計、関係団体の財政状況及び健全化判断比率'!BS16)</f>
        <v>まちづくり奄美</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Tsu/oBQXC03hq3E1RiZb6gi2XnPNBqLXROBKzusUXBL217NIbUdBibCdWwLcFeJrGfdozGZRqGfTbh0tkRn4yQ==" saltValue="g9zyfr7o49KPkMu4cFOw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06" t="s">
        <v>553</v>
      </c>
      <c r="D34" s="1206"/>
      <c r="E34" s="1207"/>
      <c r="F34" s="32" t="s">
        <v>554</v>
      </c>
      <c r="G34" s="33" t="s">
        <v>555</v>
      </c>
      <c r="H34" s="33" t="s">
        <v>556</v>
      </c>
      <c r="I34" s="33" t="s">
        <v>557</v>
      </c>
      <c r="J34" s="34" t="s">
        <v>558</v>
      </c>
      <c r="K34" s="22"/>
      <c r="L34" s="22"/>
      <c r="M34" s="22"/>
      <c r="N34" s="22"/>
      <c r="O34" s="22"/>
      <c r="P34" s="22"/>
    </row>
    <row r="35" spans="1:16" ht="39" customHeight="1">
      <c r="A35" s="22"/>
      <c r="B35" s="35"/>
      <c r="C35" s="1200" t="s">
        <v>559</v>
      </c>
      <c r="D35" s="1201"/>
      <c r="E35" s="1202"/>
      <c r="F35" s="36">
        <v>13.38</v>
      </c>
      <c r="G35" s="37">
        <v>14.18</v>
      </c>
      <c r="H35" s="37">
        <v>15.55</v>
      </c>
      <c r="I35" s="37">
        <v>15.42</v>
      </c>
      <c r="J35" s="38">
        <v>16.100000000000001</v>
      </c>
      <c r="K35" s="22"/>
      <c r="L35" s="22"/>
      <c r="M35" s="22"/>
      <c r="N35" s="22"/>
      <c r="O35" s="22"/>
      <c r="P35" s="22"/>
    </row>
    <row r="36" spans="1:16" ht="39" customHeight="1">
      <c r="A36" s="22"/>
      <c r="B36" s="35"/>
      <c r="C36" s="1200" t="s">
        <v>560</v>
      </c>
      <c r="D36" s="1201"/>
      <c r="E36" s="1202"/>
      <c r="F36" s="36">
        <v>5.31</v>
      </c>
      <c r="G36" s="37">
        <v>6.21</v>
      </c>
      <c r="H36" s="37">
        <v>5.45</v>
      </c>
      <c r="I36" s="37">
        <v>4.9400000000000004</v>
      </c>
      <c r="J36" s="38">
        <v>6.1</v>
      </c>
      <c r="K36" s="22"/>
      <c r="L36" s="22"/>
      <c r="M36" s="22"/>
      <c r="N36" s="22"/>
      <c r="O36" s="22"/>
      <c r="P36" s="22"/>
    </row>
    <row r="37" spans="1:16" ht="39" customHeight="1">
      <c r="A37" s="22"/>
      <c r="B37" s="35"/>
      <c r="C37" s="1200" t="s">
        <v>561</v>
      </c>
      <c r="D37" s="1201"/>
      <c r="E37" s="1202"/>
      <c r="F37" s="36">
        <v>0.2</v>
      </c>
      <c r="G37" s="37">
        <v>0.37</v>
      </c>
      <c r="H37" s="37">
        <v>0.62</v>
      </c>
      <c r="I37" s="37">
        <v>0.67</v>
      </c>
      <c r="J37" s="38">
        <v>0.92</v>
      </c>
      <c r="K37" s="22"/>
      <c r="L37" s="22"/>
      <c r="M37" s="22"/>
      <c r="N37" s="22"/>
      <c r="O37" s="22"/>
      <c r="P37" s="22"/>
    </row>
    <row r="38" spans="1:16" ht="39" customHeight="1">
      <c r="A38" s="22"/>
      <c r="B38" s="35"/>
      <c r="C38" s="1200" t="s">
        <v>562</v>
      </c>
      <c r="D38" s="1201"/>
      <c r="E38" s="1202"/>
      <c r="F38" s="36">
        <v>0.1</v>
      </c>
      <c r="G38" s="37">
        <v>7.0000000000000007E-2</v>
      </c>
      <c r="H38" s="37">
        <v>0.04</v>
      </c>
      <c r="I38" s="37">
        <v>0.06</v>
      </c>
      <c r="J38" s="38">
        <v>0.06</v>
      </c>
      <c r="K38" s="22"/>
      <c r="L38" s="22"/>
      <c r="M38" s="22"/>
      <c r="N38" s="22"/>
      <c r="O38" s="22"/>
      <c r="P38" s="22"/>
    </row>
    <row r="39" spans="1:16" ht="39" customHeight="1">
      <c r="A39" s="22"/>
      <c r="B39" s="35"/>
      <c r="C39" s="1200" t="s">
        <v>563</v>
      </c>
      <c r="D39" s="1201"/>
      <c r="E39" s="1202"/>
      <c r="F39" s="36">
        <v>0.02</v>
      </c>
      <c r="G39" s="37">
        <v>0.02</v>
      </c>
      <c r="H39" s="37">
        <v>0.02</v>
      </c>
      <c r="I39" s="37">
        <v>0.02</v>
      </c>
      <c r="J39" s="38">
        <v>0.02</v>
      </c>
      <c r="K39" s="22"/>
      <c r="L39" s="22"/>
      <c r="M39" s="22"/>
      <c r="N39" s="22"/>
      <c r="O39" s="22"/>
      <c r="P39" s="22"/>
    </row>
    <row r="40" spans="1:16" ht="39" customHeight="1">
      <c r="A40" s="22"/>
      <c r="B40" s="35"/>
      <c r="C40" s="1200" t="s">
        <v>564</v>
      </c>
      <c r="D40" s="1201"/>
      <c r="E40" s="1202"/>
      <c r="F40" s="36">
        <v>0.01</v>
      </c>
      <c r="G40" s="37">
        <v>0.01</v>
      </c>
      <c r="H40" s="37">
        <v>0.01</v>
      </c>
      <c r="I40" s="37">
        <v>0</v>
      </c>
      <c r="J40" s="38">
        <v>0</v>
      </c>
      <c r="K40" s="22"/>
      <c r="L40" s="22"/>
      <c r="M40" s="22"/>
      <c r="N40" s="22"/>
      <c r="O40" s="22"/>
      <c r="P40" s="22"/>
    </row>
    <row r="41" spans="1:16" ht="39" customHeight="1">
      <c r="A41" s="22"/>
      <c r="B41" s="35"/>
      <c r="C41" s="1200" t="s">
        <v>565</v>
      </c>
      <c r="D41" s="1201"/>
      <c r="E41" s="1202"/>
      <c r="F41" s="36">
        <v>0</v>
      </c>
      <c r="G41" s="37">
        <v>0</v>
      </c>
      <c r="H41" s="37">
        <v>0</v>
      </c>
      <c r="I41" s="37">
        <v>0</v>
      </c>
      <c r="J41" s="38">
        <v>0</v>
      </c>
      <c r="K41" s="22"/>
      <c r="L41" s="22"/>
      <c r="M41" s="22"/>
      <c r="N41" s="22"/>
      <c r="O41" s="22"/>
      <c r="P41" s="22"/>
    </row>
    <row r="42" spans="1:16" ht="39" customHeight="1">
      <c r="A42" s="22"/>
      <c r="B42" s="39"/>
      <c r="C42" s="1200" t="s">
        <v>566</v>
      </c>
      <c r="D42" s="1201"/>
      <c r="E42" s="1202"/>
      <c r="F42" s="36" t="s">
        <v>502</v>
      </c>
      <c r="G42" s="37" t="s">
        <v>502</v>
      </c>
      <c r="H42" s="37" t="s">
        <v>502</v>
      </c>
      <c r="I42" s="37" t="s">
        <v>502</v>
      </c>
      <c r="J42" s="38" t="s">
        <v>502</v>
      </c>
      <c r="K42" s="22"/>
      <c r="L42" s="22"/>
      <c r="M42" s="22"/>
      <c r="N42" s="22"/>
      <c r="O42" s="22"/>
      <c r="P42" s="22"/>
    </row>
    <row r="43" spans="1:16" ht="39" customHeight="1" thickBot="1">
      <c r="A43" s="22"/>
      <c r="B43" s="40"/>
      <c r="C43" s="1203" t="s">
        <v>567</v>
      </c>
      <c r="D43" s="1204"/>
      <c r="E43" s="1205"/>
      <c r="F43" s="41">
        <v>0.01</v>
      </c>
      <c r="G43" s="42">
        <v>0.01</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H1b83nYFQc+xMISlR+dLCetwd8phgw4bh2MzDBWN6s2blpk9MMZwE2U6S54KU4awTrdL71oTUf5RvOFrwh3Kw==" saltValue="UPu2dILbYu19yRvJrw/H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08" t="s">
        <v>11</v>
      </c>
      <c r="C45" s="1209"/>
      <c r="D45" s="58"/>
      <c r="E45" s="1214" t="s">
        <v>12</v>
      </c>
      <c r="F45" s="1214"/>
      <c r="G45" s="1214"/>
      <c r="H45" s="1214"/>
      <c r="I45" s="1214"/>
      <c r="J45" s="1215"/>
      <c r="K45" s="59">
        <v>3892</v>
      </c>
      <c r="L45" s="60">
        <v>3897</v>
      </c>
      <c r="M45" s="60">
        <v>3914</v>
      </c>
      <c r="N45" s="60">
        <v>3992</v>
      </c>
      <c r="O45" s="61">
        <v>4098</v>
      </c>
      <c r="P45" s="48"/>
      <c r="Q45" s="48"/>
      <c r="R45" s="48"/>
      <c r="S45" s="48"/>
      <c r="T45" s="48"/>
      <c r="U45" s="48"/>
    </row>
    <row r="46" spans="1:21" ht="30.75" customHeight="1">
      <c r="A46" s="48"/>
      <c r="B46" s="1210"/>
      <c r="C46" s="1211"/>
      <c r="D46" s="62"/>
      <c r="E46" s="1216" t="s">
        <v>13</v>
      </c>
      <c r="F46" s="1216"/>
      <c r="G46" s="1216"/>
      <c r="H46" s="1216"/>
      <c r="I46" s="1216"/>
      <c r="J46" s="1217"/>
      <c r="K46" s="63" t="s">
        <v>502</v>
      </c>
      <c r="L46" s="64" t="s">
        <v>502</v>
      </c>
      <c r="M46" s="64" t="s">
        <v>502</v>
      </c>
      <c r="N46" s="64" t="s">
        <v>502</v>
      </c>
      <c r="O46" s="65" t="s">
        <v>502</v>
      </c>
      <c r="P46" s="48"/>
      <c r="Q46" s="48"/>
      <c r="R46" s="48"/>
      <c r="S46" s="48"/>
      <c r="T46" s="48"/>
      <c r="U46" s="48"/>
    </row>
    <row r="47" spans="1:21" ht="30.75" customHeight="1">
      <c r="A47" s="48"/>
      <c r="B47" s="1210"/>
      <c r="C47" s="1211"/>
      <c r="D47" s="62"/>
      <c r="E47" s="1216" t="s">
        <v>14</v>
      </c>
      <c r="F47" s="1216"/>
      <c r="G47" s="1216"/>
      <c r="H47" s="1216"/>
      <c r="I47" s="1216"/>
      <c r="J47" s="1217"/>
      <c r="K47" s="63" t="s">
        <v>502</v>
      </c>
      <c r="L47" s="64" t="s">
        <v>502</v>
      </c>
      <c r="M47" s="64" t="s">
        <v>502</v>
      </c>
      <c r="N47" s="64" t="s">
        <v>502</v>
      </c>
      <c r="O47" s="65" t="s">
        <v>502</v>
      </c>
      <c r="P47" s="48"/>
      <c r="Q47" s="48"/>
      <c r="R47" s="48"/>
      <c r="S47" s="48"/>
      <c r="T47" s="48"/>
      <c r="U47" s="48"/>
    </row>
    <row r="48" spans="1:21" ht="30.75" customHeight="1">
      <c r="A48" s="48"/>
      <c r="B48" s="1210"/>
      <c r="C48" s="1211"/>
      <c r="D48" s="62"/>
      <c r="E48" s="1216" t="s">
        <v>15</v>
      </c>
      <c r="F48" s="1216"/>
      <c r="G48" s="1216"/>
      <c r="H48" s="1216"/>
      <c r="I48" s="1216"/>
      <c r="J48" s="1217"/>
      <c r="K48" s="63">
        <v>713</v>
      </c>
      <c r="L48" s="64">
        <v>700</v>
      </c>
      <c r="M48" s="64">
        <v>711</v>
      </c>
      <c r="N48" s="64">
        <v>731</v>
      </c>
      <c r="O48" s="65">
        <v>709</v>
      </c>
      <c r="P48" s="48"/>
      <c r="Q48" s="48"/>
      <c r="R48" s="48"/>
      <c r="S48" s="48"/>
      <c r="T48" s="48"/>
      <c r="U48" s="48"/>
    </row>
    <row r="49" spans="1:21" ht="30.75" customHeight="1">
      <c r="A49" s="48"/>
      <c r="B49" s="1210"/>
      <c r="C49" s="1211"/>
      <c r="D49" s="62"/>
      <c r="E49" s="1216" t="s">
        <v>16</v>
      </c>
      <c r="F49" s="1216"/>
      <c r="G49" s="1216"/>
      <c r="H49" s="1216"/>
      <c r="I49" s="1216"/>
      <c r="J49" s="1217"/>
      <c r="K49" s="63">
        <v>95</v>
      </c>
      <c r="L49" s="64">
        <v>78</v>
      </c>
      <c r="M49" s="64">
        <v>83</v>
      </c>
      <c r="N49" s="64">
        <v>74</v>
      </c>
      <c r="O49" s="65">
        <v>74</v>
      </c>
      <c r="P49" s="48"/>
      <c r="Q49" s="48"/>
      <c r="R49" s="48"/>
      <c r="S49" s="48"/>
      <c r="T49" s="48"/>
      <c r="U49" s="48"/>
    </row>
    <row r="50" spans="1:21" ht="30.75" customHeight="1">
      <c r="A50" s="48"/>
      <c r="B50" s="1210"/>
      <c r="C50" s="1211"/>
      <c r="D50" s="62"/>
      <c r="E50" s="1216" t="s">
        <v>17</v>
      </c>
      <c r="F50" s="1216"/>
      <c r="G50" s="1216"/>
      <c r="H50" s="1216"/>
      <c r="I50" s="1216"/>
      <c r="J50" s="1217"/>
      <c r="K50" s="63">
        <v>27</v>
      </c>
      <c r="L50" s="64">
        <v>0</v>
      </c>
      <c r="M50" s="64">
        <v>0</v>
      </c>
      <c r="N50" s="64">
        <v>0</v>
      </c>
      <c r="O50" s="65">
        <v>0</v>
      </c>
      <c r="P50" s="48"/>
      <c r="Q50" s="48"/>
      <c r="R50" s="48"/>
      <c r="S50" s="48"/>
      <c r="T50" s="48"/>
      <c r="U50" s="48"/>
    </row>
    <row r="51" spans="1:21" ht="30.75" customHeight="1">
      <c r="A51" s="48"/>
      <c r="B51" s="1212"/>
      <c r="C51" s="1213"/>
      <c r="D51" s="66"/>
      <c r="E51" s="1216" t="s">
        <v>18</v>
      </c>
      <c r="F51" s="1216"/>
      <c r="G51" s="1216"/>
      <c r="H51" s="1216"/>
      <c r="I51" s="1216"/>
      <c r="J51" s="1217"/>
      <c r="K51" s="63">
        <v>3</v>
      </c>
      <c r="L51" s="64">
        <v>3</v>
      </c>
      <c r="M51" s="64">
        <v>2</v>
      </c>
      <c r="N51" s="64">
        <v>1</v>
      </c>
      <c r="O51" s="65">
        <v>1</v>
      </c>
      <c r="P51" s="48"/>
      <c r="Q51" s="48"/>
      <c r="R51" s="48"/>
      <c r="S51" s="48"/>
      <c r="T51" s="48"/>
      <c r="U51" s="48"/>
    </row>
    <row r="52" spans="1:21" ht="30.75" customHeight="1">
      <c r="A52" s="48"/>
      <c r="B52" s="1218" t="s">
        <v>19</v>
      </c>
      <c r="C52" s="1219"/>
      <c r="D52" s="66"/>
      <c r="E52" s="1216" t="s">
        <v>20</v>
      </c>
      <c r="F52" s="1216"/>
      <c r="G52" s="1216"/>
      <c r="H52" s="1216"/>
      <c r="I52" s="1216"/>
      <c r="J52" s="1217"/>
      <c r="K52" s="63">
        <v>3475</v>
      </c>
      <c r="L52" s="64">
        <v>3423</v>
      </c>
      <c r="M52" s="64">
        <v>3439</v>
      </c>
      <c r="N52" s="64">
        <v>3511</v>
      </c>
      <c r="O52" s="65">
        <v>3610</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1255</v>
      </c>
      <c r="L53" s="69">
        <v>1255</v>
      </c>
      <c r="M53" s="69">
        <v>1271</v>
      </c>
      <c r="N53" s="69">
        <v>1287</v>
      </c>
      <c r="O53" s="70">
        <v>1272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c r="B57" s="1224" t="s">
        <v>25</v>
      </c>
      <c r="C57" s="1225"/>
      <c r="D57" s="1228" t="s">
        <v>26</v>
      </c>
      <c r="E57" s="1229"/>
      <c r="F57" s="1229"/>
      <c r="G57" s="1229"/>
      <c r="H57" s="1229"/>
      <c r="I57" s="1229"/>
      <c r="J57" s="1230"/>
      <c r="K57" s="82" t="s">
        <v>600</v>
      </c>
      <c r="L57" s="83" t="s">
        <v>600</v>
      </c>
      <c r="M57" s="83" t="s">
        <v>600</v>
      </c>
      <c r="N57" s="83" t="s">
        <v>600</v>
      </c>
      <c r="O57" s="84" t="s">
        <v>600</v>
      </c>
    </row>
    <row r="58" spans="1:21" ht="31.5" customHeight="1" thickBot="1">
      <c r="B58" s="1226"/>
      <c r="C58" s="1227"/>
      <c r="D58" s="1231" t="s">
        <v>27</v>
      </c>
      <c r="E58" s="1232"/>
      <c r="F58" s="1232"/>
      <c r="G58" s="1232"/>
      <c r="H58" s="1232"/>
      <c r="I58" s="1232"/>
      <c r="J58" s="1233"/>
      <c r="K58" s="85" t="s">
        <v>600</v>
      </c>
      <c r="L58" s="86" t="s">
        <v>600</v>
      </c>
      <c r="M58" s="86" t="s">
        <v>600</v>
      </c>
      <c r="N58" s="86" t="s">
        <v>600</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j7GoggJUUKuky6JfZ3+ewZqPTMz5bGKzWnPwDuyR3JhepTRc9hRwB39SSTqaXupgD+WueglGBeEU7NUc/5/Eg==" saltValue="uV3+kwE4+cklxJG5jfQU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544</v>
      </c>
      <c r="J40" s="99" t="s">
        <v>545</v>
      </c>
      <c r="K40" s="99" t="s">
        <v>546</v>
      </c>
      <c r="L40" s="99" t="s">
        <v>547</v>
      </c>
      <c r="M40" s="100" t="s">
        <v>548</v>
      </c>
    </row>
    <row r="41" spans="2:13" ht="27.75" customHeight="1">
      <c r="B41" s="1234" t="s">
        <v>30</v>
      </c>
      <c r="C41" s="1235"/>
      <c r="D41" s="101"/>
      <c r="E41" s="1240" t="s">
        <v>31</v>
      </c>
      <c r="F41" s="1240"/>
      <c r="G41" s="1240"/>
      <c r="H41" s="1241"/>
      <c r="I41" s="102">
        <v>37112</v>
      </c>
      <c r="J41" s="103">
        <v>37197</v>
      </c>
      <c r="K41" s="103">
        <v>37701</v>
      </c>
      <c r="L41" s="103">
        <v>39379</v>
      </c>
      <c r="M41" s="104">
        <v>42466</v>
      </c>
    </row>
    <row r="42" spans="2:13" ht="27.75" customHeight="1">
      <c r="B42" s="1236"/>
      <c r="C42" s="1237"/>
      <c r="D42" s="105"/>
      <c r="E42" s="1242" t="s">
        <v>32</v>
      </c>
      <c r="F42" s="1242"/>
      <c r="G42" s="1242"/>
      <c r="H42" s="1243"/>
      <c r="I42" s="106">
        <v>3</v>
      </c>
      <c r="J42" s="107" t="s">
        <v>502</v>
      </c>
      <c r="K42" s="107" t="s">
        <v>502</v>
      </c>
      <c r="L42" s="107" t="s">
        <v>502</v>
      </c>
      <c r="M42" s="108" t="s">
        <v>502</v>
      </c>
    </row>
    <row r="43" spans="2:13" ht="27.75" customHeight="1">
      <c r="B43" s="1236"/>
      <c r="C43" s="1237"/>
      <c r="D43" s="105"/>
      <c r="E43" s="1242" t="s">
        <v>33</v>
      </c>
      <c r="F43" s="1242"/>
      <c r="G43" s="1242"/>
      <c r="H43" s="1243"/>
      <c r="I43" s="106">
        <v>8879</v>
      </c>
      <c r="J43" s="107">
        <v>8726</v>
      </c>
      <c r="K43" s="107">
        <v>9088</v>
      </c>
      <c r="L43" s="107">
        <v>9340</v>
      </c>
      <c r="M43" s="108">
        <v>9121</v>
      </c>
    </row>
    <row r="44" spans="2:13" ht="27.75" customHeight="1">
      <c r="B44" s="1236"/>
      <c r="C44" s="1237"/>
      <c r="D44" s="105"/>
      <c r="E44" s="1242" t="s">
        <v>34</v>
      </c>
      <c r="F44" s="1242"/>
      <c r="G44" s="1242"/>
      <c r="H44" s="1243"/>
      <c r="I44" s="106">
        <v>533</v>
      </c>
      <c r="J44" s="107">
        <v>464</v>
      </c>
      <c r="K44" s="107">
        <v>406</v>
      </c>
      <c r="L44" s="107">
        <v>329</v>
      </c>
      <c r="M44" s="108">
        <v>252</v>
      </c>
    </row>
    <row r="45" spans="2:13" ht="27.75" customHeight="1">
      <c r="B45" s="1236"/>
      <c r="C45" s="1237"/>
      <c r="D45" s="105"/>
      <c r="E45" s="1242" t="s">
        <v>35</v>
      </c>
      <c r="F45" s="1242"/>
      <c r="G45" s="1242"/>
      <c r="H45" s="1243"/>
      <c r="I45" s="106">
        <v>4112</v>
      </c>
      <c r="J45" s="107">
        <v>3716</v>
      </c>
      <c r="K45" s="107">
        <v>3704</v>
      </c>
      <c r="L45" s="107">
        <v>3482</v>
      </c>
      <c r="M45" s="108">
        <v>3235</v>
      </c>
    </row>
    <row r="46" spans="2:13" ht="27.75" customHeight="1">
      <c r="B46" s="1236"/>
      <c r="C46" s="1237"/>
      <c r="D46" s="109"/>
      <c r="E46" s="1242" t="s">
        <v>36</v>
      </c>
      <c r="F46" s="1242"/>
      <c r="G46" s="1242"/>
      <c r="H46" s="1243"/>
      <c r="I46" s="106">
        <v>44</v>
      </c>
      <c r="J46" s="107">
        <v>96</v>
      </c>
      <c r="K46" s="107">
        <v>472</v>
      </c>
      <c r="L46" s="107">
        <v>284</v>
      </c>
      <c r="M46" s="108">
        <v>284</v>
      </c>
    </row>
    <row r="47" spans="2:13" ht="27.75" customHeight="1">
      <c r="B47" s="1236"/>
      <c r="C47" s="1237"/>
      <c r="D47" s="110"/>
      <c r="E47" s="1244" t="s">
        <v>37</v>
      </c>
      <c r="F47" s="1245"/>
      <c r="G47" s="1245"/>
      <c r="H47" s="1246"/>
      <c r="I47" s="106" t="s">
        <v>502</v>
      </c>
      <c r="J47" s="107" t="s">
        <v>502</v>
      </c>
      <c r="K47" s="107" t="s">
        <v>502</v>
      </c>
      <c r="L47" s="107" t="s">
        <v>502</v>
      </c>
      <c r="M47" s="108" t="s">
        <v>502</v>
      </c>
    </row>
    <row r="48" spans="2:13" ht="27.75" customHeight="1">
      <c r="B48" s="1236"/>
      <c r="C48" s="1237"/>
      <c r="D48" s="105"/>
      <c r="E48" s="1242" t="s">
        <v>38</v>
      </c>
      <c r="F48" s="1242"/>
      <c r="G48" s="1242"/>
      <c r="H48" s="1243"/>
      <c r="I48" s="106" t="s">
        <v>502</v>
      </c>
      <c r="J48" s="107" t="s">
        <v>502</v>
      </c>
      <c r="K48" s="107" t="s">
        <v>502</v>
      </c>
      <c r="L48" s="107" t="s">
        <v>502</v>
      </c>
      <c r="M48" s="108" t="s">
        <v>502</v>
      </c>
    </row>
    <row r="49" spans="2:13" ht="27.75" customHeight="1">
      <c r="B49" s="1238"/>
      <c r="C49" s="1239"/>
      <c r="D49" s="105"/>
      <c r="E49" s="1242" t="s">
        <v>39</v>
      </c>
      <c r="F49" s="1242"/>
      <c r="G49" s="1242"/>
      <c r="H49" s="1243"/>
      <c r="I49" s="106">
        <v>1</v>
      </c>
      <c r="J49" s="107" t="s">
        <v>502</v>
      </c>
      <c r="K49" s="107" t="s">
        <v>502</v>
      </c>
      <c r="L49" s="107" t="s">
        <v>502</v>
      </c>
      <c r="M49" s="108" t="s">
        <v>502</v>
      </c>
    </row>
    <row r="50" spans="2:13" ht="27.75" customHeight="1">
      <c r="B50" s="1247" t="s">
        <v>40</v>
      </c>
      <c r="C50" s="1248"/>
      <c r="D50" s="111"/>
      <c r="E50" s="1242" t="s">
        <v>41</v>
      </c>
      <c r="F50" s="1242"/>
      <c r="G50" s="1242"/>
      <c r="H50" s="1243"/>
      <c r="I50" s="106">
        <v>7728</v>
      </c>
      <c r="J50" s="107">
        <v>9337</v>
      </c>
      <c r="K50" s="107">
        <v>10798</v>
      </c>
      <c r="L50" s="107">
        <v>11367</v>
      </c>
      <c r="M50" s="108">
        <v>11219</v>
      </c>
    </row>
    <row r="51" spans="2:13" ht="27.75" customHeight="1">
      <c r="B51" s="1236"/>
      <c r="C51" s="1237"/>
      <c r="D51" s="105"/>
      <c r="E51" s="1242" t="s">
        <v>42</v>
      </c>
      <c r="F51" s="1242"/>
      <c r="G51" s="1242"/>
      <c r="H51" s="1243"/>
      <c r="I51" s="106">
        <v>1697</v>
      </c>
      <c r="J51" s="107">
        <v>1509</v>
      </c>
      <c r="K51" s="107">
        <v>1424</v>
      </c>
      <c r="L51" s="107">
        <v>1592</v>
      </c>
      <c r="M51" s="108">
        <v>1488</v>
      </c>
    </row>
    <row r="52" spans="2:13" ht="27.75" customHeight="1">
      <c r="B52" s="1238"/>
      <c r="C52" s="1239"/>
      <c r="D52" s="105"/>
      <c r="E52" s="1242" t="s">
        <v>43</v>
      </c>
      <c r="F52" s="1242"/>
      <c r="G52" s="1242"/>
      <c r="H52" s="1243"/>
      <c r="I52" s="106">
        <v>33248</v>
      </c>
      <c r="J52" s="107">
        <v>33659</v>
      </c>
      <c r="K52" s="107">
        <v>31989</v>
      </c>
      <c r="L52" s="107">
        <v>32847</v>
      </c>
      <c r="M52" s="108">
        <v>34281</v>
      </c>
    </row>
    <row r="53" spans="2:13" ht="27.75" customHeight="1" thickBot="1">
      <c r="B53" s="1249" t="s">
        <v>44</v>
      </c>
      <c r="C53" s="1250"/>
      <c r="D53" s="112"/>
      <c r="E53" s="1251" t="s">
        <v>45</v>
      </c>
      <c r="F53" s="1251"/>
      <c r="G53" s="1251"/>
      <c r="H53" s="1252"/>
      <c r="I53" s="113">
        <v>8011</v>
      </c>
      <c r="J53" s="114">
        <v>5694</v>
      </c>
      <c r="K53" s="114">
        <v>7160</v>
      </c>
      <c r="L53" s="114">
        <v>7007</v>
      </c>
      <c r="M53" s="115">
        <v>8371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4cxXOyg6lzq7XofxnVT/jy5lrXQRFUOy8TyrffpnMddmEjER6XUhpgUJer16rRj2Lqbn0MCeUgfwmLLcM/zuQ==" saltValue="k63nKcuKXgO+F/IIyTep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8"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546</v>
      </c>
      <c r="G54" s="124" t="s">
        <v>547</v>
      </c>
      <c r="H54" s="125" t="s">
        <v>548</v>
      </c>
    </row>
    <row r="55" spans="2:8" ht="52.5" customHeight="1">
      <c r="B55" s="126"/>
      <c r="C55" s="1261" t="s">
        <v>48</v>
      </c>
      <c r="D55" s="1261"/>
      <c r="E55" s="1262"/>
      <c r="F55" s="127">
        <v>3928</v>
      </c>
      <c r="G55" s="127">
        <v>3975</v>
      </c>
      <c r="H55" s="128">
        <v>3943</v>
      </c>
    </row>
    <row r="56" spans="2:8" ht="52.5" customHeight="1">
      <c r="B56" s="129"/>
      <c r="C56" s="1263" t="s">
        <v>49</v>
      </c>
      <c r="D56" s="1263"/>
      <c r="E56" s="1264"/>
      <c r="F56" s="130">
        <v>1027</v>
      </c>
      <c r="G56" s="130">
        <v>1128</v>
      </c>
      <c r="H56" s="131">
        <v>1525</v>
      </c>
    </row>
    <row r="57" spans="2:8" ht="53.25" customHeight="1">
      <c r="B57" s="129"/>
      <c r="C57" s="1265" t="s">
        <v>50</v>
      </c>
      <c r="D57" s="1265"/>
      <c r="E57" s="1266"/>
      <c r="F57" s="132">
        <v>8575</v>
      </c>
      <c r="G57" s="132">
        <v>9173</v>
      </c>
      <c r="H57" s="133">
        <v>8765</v>
      </c>
    </row>
    <row r="58" spans="2:8" ht="45.75" customHeight="1">
      <c r="B58" s="134"/>
      <c r="C58" s="1253" t="s">
        <v>586</v>
      </c>
      <c r="D58" s="1254"/>
      <c r="E58" s="1255"/>
      <c r="F58" s="135">
        <v>2332</v>
      </c>
      <c r="G58" s="135">
        <v>2455</v>
      </c>
      <c r="H58" s="136">
        <v>2018</v>
      </c>
    </row>
    <row r="59" spans="2:8" ht="45.75" customHeight="1">
      <c r="B59" s="134"/>
      <c r="C59" s="1253" t="s">
        <v>587</v>
      </c>
      <c r="D59" s="1254"/>
      <c r="E59" s="1255"/>
      <c r="F59" s="135">
        <v>1850</v>
      </c>
      <c r="G59" s="135">
        <v>1850</v>
      </c>
      <c r="H59" s="136">
        <v>1850</v>
      </c>
    </row>
    <row r="60" spans="2:8" ht="45.75" customHeight="1">
      <c r="B60" s="134"/>
      <c r="C60" s="1253" t="s">
        <v>588</v>
      </c>
      <c r="D60" s="1254"/>
      <c r="E60" s="1255"/>
      <c r="F60" s="135">
        <v>1240</v>
      </c>
      <c r="G60" s="135">
        <v>1419</v>
      </c>
      <c r="H60" s="136">
        <v>1588</v>
      </c>
    </row>
    <row r="61" spans="2:8" ht="45.75" customHeight="1">
      <c r="B61" s="134"/>
      <c r="C61" s="1253" t="s">
        <v>589</v>
      </c>
      <c r="D61" s="1254"/>
      <c r="E61" s="1255"/>
      <c r="F61" s="135">
        <v>1127</v>
      </c>
      <c r="G61" s="135">
        <v>1508</v>
      </c>
      <c r="H61" s="136">
        <v>1518</v>
      </c>
    </row>
    <row r="62" spans="2:8" ht="45.75" customHeight="1" thickBot="1">
      <c r="B62" s="137"/>
      <c r="C62" s="1256" t="s">
        <v>585</v>
      </c>
      <c r="D62" s="1257"/>
      <c r="E62" s="1258"/>
      <c r="F62" s="138">
        <v>1943</v>
      </c>
      <c r="G62" s="138">
        <v>1643</v>
      </c>
      <c r="H62" s="139">
        <v>1435</v>
      </c>
    </row>
    <row r="63" spans="2:8" ht="52.5" customHeight="1" thickBot="1">
      <c r="B63" s="140"/>
      <c r="C63" s="1259" t="s">
        <v>51</v>
      </c>
      <c r="D63" s="1259"/>
      <c r="E63" s="1260"/>
      <c r="F63" s="141">
        <v>13531</v>
      </c>
      <c r="G63" s="141">
        <v>14276</v>
      </c>
      <c r="H63" s="142">
        <v>14233</v>
      </c>
    </row>
    <row r="64" spans="2:8" ht="15" customHeight="1"/>
    <row r="65" ht="0" hidden="1" customHeight="1"/>
    <row r="66" ht="0" hidden="1" customHeight="1"/>
  </sheetData>
  <sheetProtection algorithmName="SHA-512" hashValue="xcElw9QSf/NbMWbylRDHUXjgDnJvSx6OBaR4+ZF7j41udjzy3aOLkmko3W8Och7r1GK3LNen7a/Due1l7bvrpQ==" saltValue="LBW1RmL2cJEdeF6ttvCC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541</v>
      </c>
      <c r="G2" s="156"/>
      <c r="H2" s="157"/>
    </row>
    <row r="3" spans="1:8">
      <c r="A3" s="153" t="s">
        <v>534</v>
      </c>
      <c r="B3" s="158"/>
      <c r="C3" s="159"/>
      <c r="D3" s="160">
        <v>87463</v>
      </c>
      <c r="E3" s="161"/>
      <c r="F3" s="162">
        <v>57697</v>
      </c>
      <c r="G3" s="163"/>
      <c r="H3" s="164"/>
    </row>
    <row r="4" spans="1:8">
      <c r="A4" s="165"/>
      <c r="B4" s="166"/>
      <c r="C4" s="167"/>
      <c r="D4" s="168">
        <v>26865</v>
      </c>
      <c r="E4" s="169"/>
      <c r="F4" s="170">
        <v>26743</v>
      </c>
      <c r="G4" s="171"/>
      <c r="H4" s="172"/>
    </row>
    <row r="5" spans="1:8">
      <c r="A5" s="153" t="s">
        <v>536</v>
      </c>
      <c r="B5" s="158"/>
      <c r="C5" s="159"/>
      <c r="D5" s="160">
        <v>89478</v>
      </c>
      <c r="E5" s="161"/>
      <c r="F5" s="162">
        <v>63727</v>
      </c>
      <c r="G5" s="163"/>
      <c r="H5" s="164"/>
    </row>
    <row r="6" spans="1:8">
      <c r="A6" s="165"/>
      <c r="B6" s="166"/>
      <c r="C6" s="167"/>
      <c r="D6" s="168">
        <v>18105</v>
      </c>
      <c r="E6" s="169"/>
      <c r="F6" s="170">
        <v>34577</v>
      </c>
      <c r="G6" s="171"/>
      <c r="H6" s="172"/>
    </row>
    <row r="7" spans="1:8">
      <c r="A7" s="153" t="s">
        <v>537</v>
      </c>
      <c r="B7" s="158"/>
      <c r="C7" s="159"/>
      <c r="D7" s="160">
        <v>88661</v>
      </c>
      <c r="E7" s="161"/>
      <c r="F7" s="162">
        <v>66954</v>
      </c>
      <c r="G7" s="163"/>
      <c r="H7" s="164"/>
    </row>
    <row r="8" spans="1:8">
      <c r="A8" s="165"/>
      <c r="B8" s="166"/>
      <c r="C8" s="167"/>
      <c r="D8" s="168">
        <v>43316</v>
      </c>
      <c r="E8" s="169"/>
      <c r="F8" s="170">
        <v>37305</v>
      </c>
      <c r="G8" s="171"/>
      <c r="H8" s="172"/>
    </row>
    <row r="9" spans="1:8">
      <c r="A9" s="153" t="s">
        <v>538</v>
      </c>
      <c r="B9" s="158"/>
      <c r="C9" s="159"/>
      <c r="D9" s="160">
        <v>111168</v>
      </c>
      <c r="E9" s="161"/>
      <c r="F9" s="162">
        <v>72656</v>
      </c>
      <c r="G9" s="163"/>
      <c r="H9" s="164"/>
    </row>
    <row r="10" spans="1:8">
      <c r="A10" s="165"/>
      <c r="B10" s="166"/>
      <c r="C10" s="167"/>
      <c r="D10" s="168">
        <v>58513</v>
      </c>
      <c r="E10" s="169"/>
      <c r="F10" s="170">
        <v>36448</v>
      </c>
      <c r="G10" s="171"/>
      <c r="H10" s="172"/>
    </row>
    <row r="11" spans="1:8">
      <c r="A11" s="153" t="s">
        <v>539</v>
      </c>
      <c r="B11" s="158"/>
      <c r="C11" s="159"/>
      <c r="D11" s="160">
        <v>175882</v>
      </c>
      <c r="E11" s="161"/>
      <c r="F11" s="162">
        <v>65080</v>
      </c>
      <c r="G11" s="163"/>
      <c r="H11" s="164"/>
    </row>
    <row r="12" spans="1:8">
      <c r="A12" s="165"/>
      <c r="B12" s="166"/>
      <c r="C12" s="173"/>
      <c r="D12" s="168">
        <v>113053</v>
      </c>
      <c r="E12" s="169"/>
      <c r="F12" s="170">
        <v>38201</v>
      </c>
      <c r="G12" s="171"/>
      <c r="H12" s="172"/>
    </row>
    <row r="13" spans="1:8">
      <c r="A13" s="153"/>
      <c r="B13" s="158"/>
      <c r="C13" s="174"/>
      <c r="D13" s="175">
        <v>110530</v>
      </c>
      <c r="E13" s="176"/>
      <c r="F13" s="177">
        <v>65223</v>
      </c>
      <c r="G13" s="178"/>
      <c r="H13" s="164"/>
    </row>
    <row r="14" spans="1:8">
      <c r="A14" s="165"/>
      <c r="B14" s="166"/>
      <c r="C14" s="167"/>
      <c r="D14" s="168">
        <v>51970</v>
      </c>
      <c r="E14" s="169"/>
      <c r="F14" s="170">
        <v>34655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5.31</v>
      </c>
      <c r="C19" s="179">
        <f>ROUND(VALUE(SUBSTITUTE(実質収支比率等に係る経年分析!G$48,"▲","-")),2)</f>
        <v>6.22</v>
      </c>
      <c r="D19" s="179">
        <f>ROUND(VALUE(SUBSTITUTE(実質収支比率等に係る経年分析!H$48,"▲","-")),2)</f>
        <v>5.46</v>
      </c>
      <c r="E19" s="179">
        <f>ROUND(VALUE(SUBSTITUTE(実質収支比率等に係る経年分析!I$48,"▲","-")),2)</f>
        <v>4.95</v>
      </c>
      <c r="F19" s="179">
        <f>ROUND(VALUE(SUBSTITUTE(実質収支比率等に係る経年分析!J$48,"▲","-")),2)</f>
        <v>6.11</v>
      </c>
    </row>
    <row r="20" spans="1:11">
      <c r="A20" s="179" t="s">
        <v>55</v>
      </c>
      <c r="B20" s="179">
        <f>ROUND(VALUE(SUBSTITUTE(実質収支比率等に係る経年分析!F$47,"▲","-")),2)</f>
        <v>17.62</v>
      </c>
      <c r="C20" s="179">
        <f>ROUND(VALUE(SUBSTITUTE(実質収支比率等に係る経年分析!G$47,"▲","-")),2)</f>
        <v>20.260000000000002</v>
      </c>
      <c r="D20" s="179">
        <f>ROUND(VALUE(SUBSTITUTE(実質収支比率等に係る経年分析!H$47,"▲","-")),2)</f>
        <v>23.14</v>
      </c>
      <c r="E20" s="179">
        <f>ROUND(VALUE(SUBSTITUTE(実質収支比率等に係る経年分析!I$47,"▲","-")),2)</f>
        <v>23.6</v>
      </c>
      <c r="F20" s="179">
        <f>ROUND(VALUE(SUBSTITUTE(実質収支比率等に係る経年分析!J$47,"▲","-")),2)</f>
        <v>23.34</v>
      </c>
    </row>
    <row r="21" spans="1:11">
      <c r="A21" s="179" t="s">
        <v>56</v>
      </c>
      <c r="B21" s="179">
        <f>IF(ISNUMBER(VALUE(SUBSTITUTE(実質収支比率等に係る経年分析!F$49,"▲","-"))),ROUND(VALUE(SUBSTITUTE(実質収支比率等に係る経年分析!F$49,"▲","-")),2),NA())</f>
        <v>-0.86</v>
      </c>
      <c r="C21" s="179">
        <f>IF(ISNUMBER(VALUE(SUBSTITUTE(実質収支比率等に係る経年分析!G$49,"▲","-"))),ROUND(VALUE(SUBSTITUTE(実質収支比率等に係る経年分析!G$49,"▲","-")),2),NA())</f>
        <v>0.94</v>
      </c>
      <c r="D21" s="179">
        <f>IF(ISNUMBER(VALUE(SUBSTITUTE(実質収支比率等に係る経年分析!H$49,"▲","-"))),ROUND(VALUE(SUBSTITUTE(実質収支比率等に係る経年分析!H$49,"▲","-")),2),NA())</f>
        <v>-1.4</v>
      </c>
      <c r="E21" s="179">
        <f>IF(ISNUMBER(VALUE(SUBSTITUTE(実質収支比率等に係る経年分析!I$49,"▲","-"))),ROUND(VALUE(SUBSTITUTE(実質収支比率等に係る経年分析!I$49,"▲","-")),2),NA())</f>
        <v>-3.07</v>
      </c>
      <c r="F21" s="179">
        <f>IF(ISNUMBER(VALUE(SUBSTITUTE(実質収支比率等に係る経年分析!J$49,"▲","-"))),ROUND(VALUE(SUBSTITUTE(実質収支比率等に係る経年分析!J$49,"▲","-")),2),NA())</f>
        <v>-1.49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奄美市農業集落排水事業特別会計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奄美市交通災害共済特別会計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奄美市公共下水道事業特別会計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奄美市ふるさと創生人材育成資金特別会計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奄美市介護保険事業特別会計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0.92</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4.9400000000000004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6.1</v>
      </c>
    </row>
    <row r="35" spans="1:16">
      <c r="A35" s="180" t="str">
        <f>IF(連結実質赤字比率に係る赤字・黒字の構成分析!C$35="",NA(),連結実質赤字比率に係る赤字・黒字の構成分析!C$35)</f>
        <v>奄美市水道事業会計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14.18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16.100000000000001</v>
      </c>
    </row>
    <row r="36" spans="1:16">
      <c r="A36" s="180" t="str">
        <f>IF(連結実質赤字比率に係る赤字・黒字の構成分析!C$34="",NA(),連結実質赤字比率に係る赤字・黒字の構成分析!C$34)</f>
        <v>奄美市国民健康保険事業特別会計</v>
      </c>
      <c r="B36" s="180">
        <f>IF(ROUND(VALUE(SUBSTITUTE(連結実質赤字比率に係る赤字・黒字の構成分析!F$34,"▲", "-")), 2) &lt; 0, ABS(ROUND(VALUE(SUBSTITUTE(連結実質赤字比率に係る赤字・黒字の構成分析!F$34,"▲", "-")), 2)), NA())</f>
        <v>4.71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4.42</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3.35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2.37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1.3</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3475</v>
      </c>
      <c r="E42" s="181"/>
      <c r="F42" s="181"/>
      <c r="G42" s="181">
        <f>'実質公債費比率（分子）の構造'!L$52</f>
        <v>3423</v>
      </c>
      <c r="H42" s="181"/>
      <c r="I42" s="181"/>
      <c r="J42" s="181">
        <f>'実質公債費比率（分子）の構造'!M$52</f>
        <v>3439</v>
      </c>
      <c r="K42" s="181"/>
      <c r="L42" s="181"/>
      <c r="M42" s="181">
        <f>'実質公債費比率（分子）の構造'!N$52</f>
        <v>3511</v>
      </c>
      <c r="N42" s="181"/>
      <c r="O42" s="181"/>
      <c r="P42" s="181">
        <f>'実質公債費比率（分子）の構造'!O$52</f>
        <v>3610</v>
      </c>
    </row>
    <row r="43" spans="1:16">
      <c r="A43" s="181" t="s">
        <v>64</v>
      </c>
      <c r="B43" s="181">
        <f>'実質公債費比率（分子）の構造'!K$51</f>
        <v>3</v>
      </c>
      <c r="C43" s="181"/>
      <c r="D43" s="181"/>
      <c r="E43" s="181">
        <f>'実質公債費比率（分子）の構造'!L$51</f>
        <v>3</v>
      </c>
      <c r="F43" s="181"/>
      <c r="G43" s="181"/>
      <c r="H43" s="181">
        <f>'実質公債費比率（分子）の構造'!M$51</f>
        <v>2</v>
      </c>
      <c r="I43" s="181"/>
      <c r="J43" s="181"/>
      <c r="K43" s="181">
        <f>'実質公債費比率（分子）の構造'!N$51</f>
        <v>1</v>
      </c>
      <c r="L43" s="181"/>
      <c r="M43" s="181"/>
      <c r="N43" s="181">
        <f>'実質公債費比率（分子）の構造'!O$51</f>
        <v>1</v>
      </c>
      <c r="O43" s="181"/>
      <c r="P43" s="181"/>
    </row>
    <row r="44" spans="1:16">
      <c r="A44" s="181" t="s">
        <v>65</v>
      </c>
      <c r="B44" s="181">
        <f>'実質公債費比率（分子）の構造'!K$50</f>
        <v>27</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c r="A45" s="181" t="s">
        <v>66</v>
      </c>
      <c r="B45" s="181">
        <f>'実質公債費比率（分子）の構造'!K$49</f>
        <v>95</v>
      </c>
      <c r="C45" s="181"/>
      <c r="D45" s="181"/>
      <c r="E45" s="181">
        <f>'実質公債費比率（分子）の構造'!L$49</f>
        <v>78</v>
      </c>
      <c r="F45" s="181"/>
      <c r="G45" s="181"/>
      <c r="H45" s="181">
        <f>'実質公債費比率（分子）の構造'!M$49</f>
        <v>83</v>
      </c>
      <c r="I45" s="181"/>
      <c r="J45" s="181"/>
      <c r="K45" s="181">
        <f>'実質公債費比率（分子）の構造'!N$49</f>
        <v>74</v>
      </c>
      <c r="L45" s="181"/>
      <c r="M45" s="181"/>
      <c r="N45" s="181">
        <f>'実質公債費比率（分子）の構造'!O$49</f>
        <v>74</v>
      </c>
      <c r="O45" s="181"/>
      <c r="P45" s="181"/>
    </row>
    <row r="46" spans="1:16">
      <c r="A46" s="181" t="s">
        <v>67</v>
      </c>
      <c r="B46" s="181">
        <f>'実質公債費比率（分子）の構造'!K$48</f>
        <v>713</v>
      </c>
      <c r="C46" s="181"/>
      <c r="D46" s="181"/>
      <c r="E46" s="181">
        <f>'実質公債費比率（分子）の構造'!L$48</f>
        <v>700</v>
      </c>
      <c r="F46" s="181"/>
      <c r="G46" s="181"/>
      <c r="H46" s="181">
        <f>'実質公債費比率（分子）の構造'!M$48</f>
        <v>711</v>
      </c>
      <c r="I46" s="181"/>
      <c r="J46" s="181"/>
      <c r="K46" s="181">
        <f>'実質公債費比率（分子）の構造'!N$48</f>
        <v>731</v>
      </c>
      <c r="L46" s="181"/>
      <c r="M46" s="181"/>
      <c r="N46" s="181">
        <f>'実質公債費比率（分子）の構造'!O$48</f>
        <v>709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3892</v>
      </c>
      <c r="C49" s="181"/>
      <c r="D49" s="181"/>
      <c r="E49" s="181">
        <f>'実質公債費比率（分子）の構造'!L$45</f>
        <v>3897</v>
      </c>
      <c r="F49" s="181"/>
      <c r="G49" s="181"/>
      <c r="H49" s="181">
        <f>'実質公債費比率（分子）の構造'!M$45</f>
        <v>3914</v>
      </c>
      <c r="I49" s="181"/>
      <c r="J49" s="181"/>
      <c r="K49" s="181">
        <f>'実質公債費比率（分子）の構造'!N$45</f>
        <v>3992</v>
      </c>
      <c r="L49" s="181"/>
      <c r="M49" s="181"/>
      <c r="N49" s="181">
        <f>'実質公債費比率（分子）の構造'!O$45</f>
        <v>4098</v>
      </c>
      <c r="O49" s="181"/>
      <c r="P49" s="181"/>
    </row>
    <row r="50" spans="1:16">
      <c r="A50" s="181" t="s">
        <v>71</v>
      </c>
      <c r="B50" s="181" t="e">
        <f>NA()</f>
        <v>#N/A</v>
      </c>
      <c r="C50" s="181">
        <f>IF(ISNUMBER('実質公債費比率（分子）の構造'!K$53),'実質公債費比率（分子）の構造'!K$53,NA())</f>
        <v>1255</v>
      </c>
      <c r="D50" s="181" t="e">
        <f>NA()</f>
        <v>#N/A</v>
      </c>
      <c r="E50" s="181" t="e">
        <f>NA()</f>
        <v>#N/A</v>
      </c>
      <c r="F50" s="181">
        <f>IF(ISNUMBER('実質公債費比率（分子）の構造'!L$53),'実質公債費比率（分子）の構造'!L$53,NA())</f>
        <v>1255</v>
      </c>
      <c r="G50" s="181" t="e">
        <f>NA()</f>
        <v>#N/A</v>
      </c>
      <c r="H50" s="181" t="e">
        <f>NA()</f>
        <v>#N/A</v>
      </c>
      <c r="I50" s="181">
        <f>IF(ISNUMBER('実質公債費比率（分子）の構造'!M$53),'実質公債費比率（分子）の構造'!M$53,NA())</f>
        <v>1271</v>
      </c>
      <c r="J50" s="181" t="e">
        <f>NA()</f>
        <v>#N/A</v>
      </c>
      <c r="K50" s="181" t="e">
        <f>NA()</f>
        <v>#N/A</v>
      </c>
      <c r="L50" s="181">
        <f>IF(ISNUMBER('実質公債費比率（分子）の構造'!N$53),'実質公債費比率（分子）の構造'!N$53,NA())</f>
        <v>1287</v>
      </c>
      <c r="M50" s="181" t="e">
        <f>NA()</f>
        <v>#N/A</v>
      </c>
      <c r="N50" s="181" t="e">
        <f>NA()</f>
        <v>#N/A</v>
      </c>
      <c r="O50" s="181">
        <f>IF(ISNUMBER('実質公債費比率（分子）の構造'!O$53),'実質公債費比率（分子）の構造'!O$53,NA())</f>
        <v>1272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33248</v>
      </c>
      <c r="E56" s="180"/>
      <c r="F56" s="180"/>
      <c r="G56" s="180">
        <f>'将来負担比率（分子）の構造'!J$52</f>
        <v>33659</v>
      </c>
      <c r="H56" s="180"/>
      <c r="I56" s="180"/>
      <c r="J56" s="180">
        <f>'将来負担比率（分子）の構造'!K$52</f>
        <v>31989</v>
      </c>
      <c r="K56" s="180"/>
      <c r="L56" s="180"/>
      <c r="M56" s="180">
        <f>'将来負担比率（分子）の構造'!L$52</f>
        <v>32847</v>
      </c>
      <c r="N56" s="180"/>
      <c r="O56" s="180"/>
      <c r="P56" s="180">
        <f>'将来負担比率（分子）の構造'!M$52</f>
        <v>34281</v>
      </c>
    </row>
    <row r="57" spans="1:16">
      <c r="A57" s="180" t="s">
        <v>42</v>
      </c>
      <c r="B57" s="180"/>
      <c r="C57" s="180"/>
      <c r="D57" s="180">
        <f>'将来負担比率（分子）の構造'!I$51</f>
        <v>1697</v>
      </c>
      <c r="E57" s="180"/>
      <c r="F57" s="180"/>
      <c r="G57" s="180">
        <f>'将来負担比率（分子）の構造'!J$51</f>
        <v>1509</v>
      </c>
      <c r="H57" s="180"/>
      <c r="I57" s="180"/>
      <c r="J57" s="180">
        <f>'将来負担比率（分子）の構造'!K$51</f>
        <v>1424</v>
      </c>
      <c r="K57" s="180"/>
      <c r="L57" s="180"/>
      <c r="M57" s="180">
        <f>'将来負担比率（分子）の構造'!L$51</f>
        <v>1592</v>
      </c>
      <c r="N57" s="180"/>
      <c r="O57" s="180"/>
      <c r="P57" s="180">
        <f>'将来負担比率（分子）の構造'!M$51</f>
        <v>1488</v>
      </c>
    </row>
    <row r="58" spans="1:16">
      <c r="A58" s="180" t="s">
        <v>41</v>
      </c>
      <c r="B58" s="180"/>
      <c r="C58" s="180"/>
      <c r="D58" s="180">
        <f>'将来負担比率（分子）の構造'!I$50</f>
        <v>7728</v>
      </c>
      <c r="E58" s="180"/>
      <c r="F58" s="180"/>
      <c r="G58" s="180">
        <f>'将来負担比率（分子）の構造'!J$50</f>
        <v>9337</v>
      </c>
      <c r="H58" s="180"/>
      <c r="I58" s="180"/>
      <c r="J58" s="180">
        <f>'将来負担比率（分子）の構造'!K$50</f>
        <v>10798</v>
      </c>
      <c r="K58" s="180"/>
      <c r="L58" s="180"/>
      <c r="M58" s="180">
        <f>'将来負担比率（分子）の構造'!L$50</f>
        <v>11367</v>
      </c>
      <c r="N58" s="180"/>
      <c r="O58" s="180"/>
      <c r="P58" s="180">
        <f>'将来負担比率（分子）の構造'!M$50</f>
        <v>11219</v>
      </c>
    </row>
    <row r="59" spans="1:16">
      <c r="A59" s="180" t="s">
        <v>39</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44</v>
      </c>
      <c r="C61" s="180"/>
      <c r="D61" s="180"/>
      <c r="E61" s="180">
        <f>'将来負担比率（分子）の構造'!J$46</f>
        <v>96</v>
      </c>
      <c r="F61" s="180"/>
      <c r="G61" s="180"/>
      <c r="H61" s="180">
        <f>'将来負担比率（分子）の構造'!K$46</f>
        <v>472</v>
      </c>
      <c r="I61" s="180"/>
      <c r="J61" s="180"/>
      <c r="K61" s="180">
        <f>'将来負担比率（分子）の構造'!L$46</f>
        <v>284</v>
      </c>
      <c r="L61" s="180"/>
      <c r="M61" s="180"/>
      <c r="N61" s="180">
        <f>'将来負担比率（分子）の構造'!M$46</f>
        <v>284</v>
      </c>
      <c r="O61" s="180"/>
      <c r="P61" s="180"/>
    </row>
    <row r="62" spans="1:16">
      <c r="A62" s="180" t="s">
        <v>35</v>
      </c>
      <c r="B62" s="180">
        <f>'将来負担比率（分子）の構造'!I$45</f>
        <v>4112</v>
      </c>
      <c r="C62" s="180"/>
      <c r="D62" s="180"/>
      <c r="E62" s="180">
        <f>'将来負担比率（分子）の構造'!J$45</f>
        <v>3716</v>
      </c>
      <c r="F62" s="180"/>
      <c r="G62" s="180"/>
      <c r="H62" s="180">
        <f>'将来負担比率（分子）の構造'!K$45</f>
        <v>3704</v>
      </c>
      <c r="I62" s="180"/>
      <c r="J62" s="180"/>
      <c r="K62" s="180">
        <f>'将来負担比率（分子）の構造'!L$45</f>
        <v>3482</v>
      </c>
      <c r="L62" s="180"/>
      <c r="M62" s="180"/>
      <c r="N62" s="180">
        <f>'将来負担比率（分子）の構造'!M$45</f>
        <v>3235</v>
      </c>
      <c r="O62" s="180"/>
      <c r="P62" s="180"/>
    </row>
    <row r="63" spans="1:16">
      <c r="A63" s="180" t="s">
        <v>34</v>
      </c>
      <c r="B63" s="180">
        <f>'将来負担比率（分子）の構造'!I$44</f>
        <v>533</v>
      </c>
      <c r="C63" s="180"/>
      <c r="D63" s="180"/>
      <c r="E63" s="180">
        <f>'将来負担比率（分子）の構造'!J$44</f>
        <v>464</v>
      </c>
      <c r="F63" s="180"/>
      <c r="G63" s="180"/>
      <c r="H63" s="180">
        <f>'将来負担比率（分子）の構造'!K$44</f>
        <v>406</v>
      </c>
      <c r="I63" s="180"/>
      <c r="J63" s="180"/>
      <c r="K63" s="180">
        <f>'将来負担比率（分子）の構造'!L$44</f>
        <v>329</v>
      </c>
      <c r="L63" s="180"/>
      <c r="M63" s="180"/>
      <c r="N63" s="180">
        <f>'将来負担比率（分子）の構造'!M$44</f>
        <v>252</v>
      </c>
      <c r="O63" s="180"/>
      <c r="P63" s="180"/>
    </row>
    <row r="64" spans="1:16">
      <c r="A64" s="180" t="s">
        <v>33</v>
      </c>
      <c r="B64" s="180">
        <f>'将来負担比率（分子）の構造'!I$43</f>
        <v>8879</v>
      </c>
      <c r="C64" s="180"/>
      <c r="D64" s="180"/>
      <c r="E64" s="180">
        <f>'将来負担比率（分子）の構造'!J$43</f>
        <v>8726</v>
      </c>
      <c r="F64" s="180"/>
      <c r="G64" s="180"/>
      <c r="H64" s="180">
        <f>'将来負担比率（分子）の構造'!K$43</f>
        <v>9088</v>
      </c>
      <c r="I64" s="180"/>
      <c r="J64" s="180"/>
      <c r="K64" s="180">
        <f>'将来負担比率（分子）の構造'!L$43</f>
        <v>9340</v>
      </c>
      <c r="L64" s="180"/>
      <c r="M64" s="180"/>
      <c r="N64" s="180">
        <f>'将来負担比率（分子）の構造'!M$43</f>
        <v>9121</v>
      </c>
      <c r="O64" s="180"/>
      <c r="P64" s="180"/>
    </row>
    <row r="65" spans="1:16">
      <c r="A65" s="180" t="s">
        <v>32</v>
      </c>
      <c r="B65" s="180">
        <f>'将来負担比率（分子）の構造'!I$42</f>
        <v>3</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37112</v>
      </c>
      <c r="C66" s="180"/>
      <c r="D66" s="180"/>
      <c r="E66" s="180">
        <f>'将来負担比率（分子）の構造'!J$41</f>
        <v>37197</v>
      </c>
      <c r="F66" s="180"/>
      <c r="G66" s="180"/>
      <c r="H66" s="180">
        <f>'将来負担比率（分子）の構造'!K$41</f>
        <v>37701</v>
      </c>
      <c r="I66" s="180"/>
      <c r="J66" s="180"/>
      <c r="K66" s="180">
        <f>'将来負担比率（分子）の構造'!L$41</f>
        <v>39379</v>
      </c>
      <c r="L66" s="180"/>
      <c r="M66" s="180"/>
      <c r="N66" s="180">
        <f>'将来負担比率（分子）の構造'!M$41</f>
        <v>42466</v>
      </c>
      <c r="O66" s="180"/>
      <c r="P66" s="180"/>
    </row>
    <row r="67" spans="1:16">
      <c r="A67" s="180" t="s">
        <v>75</v>
      </c>
      <c r="B67" s="180" t="e">
        <f>NA()</f>
        <v>#N/A</v>
      </c>
      <c r="C67" s="180">
        <f>IF(ISNUMBER('将来負担比率（分子）の構造'!I$53), IF('将来負担比率（分子）の構造'!I$53 &lt; 0, 0, '将来負担比率（分子）の構造'!I$53), NA())</f>
        <v>8011</v>
      </c>
      <c r="D67" s="180" t="e">
        <f>NA()</f>
        <v>#N/A</v>
      </c>
      <c r="E67" s="180" t="e">
        <f>NA()</f>
        <v>#N/A</v>
      </c>
      <c r="F67" s="180">
        <f>IF(ISNUMBER('将来負担比率（分子）の構造'!J$53), IF('将来負担比率（分子）の構造'!J$53 &lt; 0, 0, '将来負担比率（分子）の構造'!J$53), NA())</f>
        <v>5694</v>
      </c>
      <c r="G67" s="180" t="e">
        <f>NA()</f>
        <v>#N/A</v>
      </c>
      <c r="H67" s="180" t="e">
        <f>NA()</f>
        <v>#N/A</v>
      </c>
      <c r="I67" s="180">
        <f>IF(ISNUMBER('将来負担比率（分子）の構造'!K$53), IF('将来負担比率（分子）の構造'!K$53 &lt; 0, 0, '将来負担比率（分子）の構造'!K$53), NA())</f>
        <v>7160</v>
      </c>
      <c r="J67" s="180" t="e">
        <f>NA()</f>
        <v>#N/A</v>
      </c>
      <c r="K67" s="180" t="e">
        <f>NA()</f>
        <v>#N/A</v>
      </c>
      <c r="L67" s="180">
        <f>IF(ISNUMBER('将来負担比率（分子）の構造'!L$53), IF('将来負担比率（分子）の構造'!L$53 &lt; 0, 0, '将来負担比率（分子）の構造'!L$53), NA())</f>
        <v>7007</v>
      </c>
      <c r="M67" s="180" t="e">
        <f>NA()</f>
        <v>#N/A</v>
      </c>
      <c r="N67" s="180" t="e">
        <f>NA()</f>
        <v>#N/A</v>
      </c>
      <c r="O67" s="180">
        <f>IF(ISNUMBER('将来負担比率（分子）の構造'!M$53), IF('将来負担比率（分子）の構造'!M$53 &lt; 0, 0, '将来負担比率（分子）の構造'!M$53), NA())</f>
        <v>8371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3928</v>
      </c>
      <c r="C72" s="184">
        <f>基金残高に係る経年分析!G55</f>
        <v>3975</v>
      </c>
      <c r="D72" s="184">
        <f>基金残高に係る経年分析!H55</f>
        <v>3943</v>
      </c>
    </row>
    <row r="73" spans="1:16">
      <c r="A73" s="183" t="s">
        <v>78</v>
      </c>
      <c r="B73" s="184">
        <f>基金残高に係る経年分析!F56</f>
        <v>1027</v>
      </c>
      <c r="C73" s="184">
        <f>基金残高に係る経年分析!G56</f>
        <v>1128</v>
      </c>
      <c r="D73" s="184">
        <f>基金残高に係る経年分析!H56</f>
        <v>1525</v>
      </c>
    </row>
    <row r="74" spans="1:16">
      <c r="A74" s="183" t="s">
        <v>79</v>
      </c>
      <c r="B74" s="184">
        <f>基金残高に係る経年分析!F57</f>
        <v>8575</v>
      </c>
      <c r="C74" s="184">
        <f>基金残高に係る経年分析!G57</f>
        <v>9173</v>
      </c>
      <c r="D74" s="184">
        <f>基金残高に係る経年分析!H57</f>
        <v>8765</v>
      </c>
    </row>
  </sheetData>
  <sheetProtection algorithmName="SHA-512" hashValue="rbwlGSC2lST/0grfvLvYzE0dj65RTXZexKcg/pxHy1/kBlH2NbQM6tkvkLd58lpQWoV6dEr0sOzBC8gX0VJFdA==" saltValue="x371e4Xax1bnERoNESG/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224</v>
      </c>
      <c r="C5" s="628"/>
      <c r="D5" s="628"/>
      <c r="E5" s="628"/>
      <c r="F5" s="628"/>
      <c r="G5" s="628"/>
      <c r="H5" s="628"/>
      <c r="I5" s="628"/>
      <c r="J5" s="628"/>
      <c r="K5" s="628"/>
      <c r="L5" s="628"/>
      <c r="M5" s="628"/>
      <c r="N5" s="628"/>
      <c r="O5" s="628"/>
      <c r="P5" s="628"/>
      <c r="Q5" s="629"/>
      <c r="R5" s="630">
        <v>3997252</v>
      </c>
      <c r="S5" s="631"/>
      <c r="T5" s="631"/>
      <c r="U5" s="631"/>
      <c r="V5" s="631"/>
      <c r="W5" s="631"/>
      <c r="X5" s="631"/>
      <c r="Y5" s="632"/>
      <c r="Z5" s="633">
        <v>10.7</v>
      </c>
      <c r="AA5" s="633"/>
      <c r="AB5" s="633"/>
      <c r="AC5" s="633"/>
      <c r="AD5" s="634">
        <v>3997252</v>
      </c>
      <c r="AE5" s="634"/>
      <c r="AF5" s="634"/>
      <c r="AG5" s="634"/>
      <c r="AH5" s="634"/>
      <c r="AI5" s="634"/>
      <c r="AJ5" s="634"/>
      <c r="AK5" s="634"/>
      <c r="AL5" s="635">
        <v>24.4</v>
      </c>
      <c r="AM5" s="636"/>
      <c r="AN5" s="636"/>
      <c r="AO5" s="637"/>
      <c r="AP5" s="627" t="s">
        <v>225</v>
      </c>
      <c r="AQ5" s="628"/>
      <c r="AR5" s="628"/>
      <c r="AS5" s="628"/>
      <c r="AT5" s="628"/>
      <c r="AU5" s="628"/>
      <c r="AV5" s="628"/>
      <c r="AW5" s="628"/>
      <c r="AX5" s="628"/>
      <c r="AY5" s="628"/>
      <c r="AZ5" s="628"/>
      <c r="BA5" s="628"/>
      <c r="BB5" s="628"/>
      <c r="BC5" s="628"/>
      <c r="BD5" s="628"/>
      <c r="BE5" s="628"/>
      <c r="BF5" s="629"/>
      <c r="BG5" s="641">
        <v>3997252</v>
      </c>
      <c r="BH5" s="642"/>
      <c r="BI5" s="642"/>
      <c r="BJ5" s="642"/>
      <c r="BK5" s="642"/>
      <c r="BL5" s="642"/>
      <c r="BM5" s="642"/>
      <c r="BN5" s="643"/>
      <c r="BO5" s="644">
        <v>100</v>
      </c>
      <c r="BP5" s="644"/>
      <c r="BQ5" s="644"/>
      <c r="BR5" s="644"/>
      <c r="BS5" s="645">
        <v>32728</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c r="B6" s="638" t="s">
        <v>229</v>
      </c>
      <c r="C6" s="639"/>
      <c r="D6" s="639"/>
      <c r="E6" s="639"/>
      <c r="F6" s="639"/>
      <c r="G6" s="639"/>
      <c r="H6" s="639"/>
      <c r="I6" s="639"/>
      <c r="J6" s="639"/>
      <c r="K6" s="639"/>
      <c r="L6" s="639"/>
      <c r="M6" s="639"/>
      <c r="N6" s="639"/>
      <c r="O6" s="639"/>
      <c r="P6" s="639"/>
      <c r="Q6" s="640"/>
      <c r="R6" s="641">
        <v>194629</v>
      </c>
      <c r="S6" s="642"/>
      <c r="T6" s="642"/>
      <c r="U6" s="642"/>
      <c r="V6" s="642"/>
      <c r="W6" s="642"/>
      <c r="X6" s="642"/>
      <c r="Y6" s="643"/>
      <c r="Z6" s="644">
        <v>0.5</v>
      </c>
      <c r="AA6" s="644"/>
      <c r="AB6" s="644"/>
      <c r="AC6" s="644"/>
      <c r="AD6" s="645">
        <v>194629</v>
      </c>
      <c r="AE6" s="645"/>
      <c r="AF6" s="645"/>
      <c r="AG6" s="645"/>
      <c r="AH6" s="645"/>
      <c r="AI6" s="645"/>
      <c r="AJ6" s="645"/>
      <c r="AK6" s="645"/>
      <c r="AL6" s="646">
        <v>1.2</v>
      </c>
      <c r="AM6" s="647"/>
      <c r="AN6" s="647"/>
      <c r="AO6" s="648"/>
      <c r="AP6" s="638" t="s">
        <v>230</v>
      </c>
      <c r="AQ6" s="639"/>
      <c r="AR6" s="639"/>
      <c r="AS6" s="639"/>
      <c r="AT6" s="639"/>
      <c r="AU6" s="639"/>
      <c r="AV6" s="639"/>
      <c r="AW6" s="639"/>
      <c r="AX6" s="639"/>
      <c r="AY6" s="639"/>
      <c r="AZ6" s="639"/>
      <c r="BA6" s="639"/>
      <c r="BB6" s="639"/>
      <c r="BC6" s="639"/>
      <c r="BD6" s="639"/>
      <c r="BE6" s="639"/>
      <c r="BF6" s="640"/>
      <c r="BG6" s="641">
        <v>3997252</v>
      </c>
      <c r="BH6" s="642"/>
      <c r="BI6" s="642"/>
      <c r="BJ6" s="642"/>
      <c r="BK6" s="642"/>
      <c r="BL6" s="642"/>
      <c r="BM6" s="642"/>
      <c r="BN6" s="643"/>
      <c r="BO6" s="644">
        <v>100</v>
      </c>
      <c r="BP6" s="644"/>
      <c r="BQ6" s="644"/>
      <c r="BR6" s="644"/>
      <c r="BS6" s="645">
        <v>32728</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227572</v>
      </c>
      <c r="CS6" s="642"/>
      <c r="CT6" s="642"/>
      <c r="CU6" s="642"/>
      <c r="CV6" s="642"/>
      <c r="CW6" s="642"/>
      <c r="CX6" s="642"/>
      <c r="CY6" s="643"/>
      <c r="CZ6" s="635">
        <v>0.6</v>
      </c>
      <c r="DA6" s="636"/>
      <c r="DB6" s="636"/>
      <c r="DC6" s="655"/>
      <c r="DD6" s="650" t="s">
        <v>129</v>
      </c>
      <c r="DE6" s="642"/>
      <c r="DF6" s="642"/>
      <c r="DG6" s="642"/>
      <c r="DH6" s="642"/>
      <c r="DI6" s="642"/>
      <c r="DJ6" s="642"/>
      <c r="DK6" s="642"/>
      <c r="DL6" s="642"/>
      <c r="DM6" s="642"/>
      <c r="DN6" s="642"/>
      <c r="DO6" s="642"/>
      <c r="DP6" s="643"/>
      <c r="DQ6" s="650">
        <v>227522</v>
      </c>
      <c r="DR6" s="642"/>
      <c r="DS6" s="642"/>
      <c r="DT6" s="642"/>
      <c r="DU6" s="642"/>
      <c r="DV6" s="642"/>
      <c r="DW6" s="642"/>
      <c r="DX6" s="642"/>
      <c r="DY6" s="642"/>
      <c r="DZ6" s="642"/>
      <c r="EA6" s="642"/>
      <c r="EB6" s="642"/>
      <c r="EC6" s="651"/>
    </row>
    <row r="7" spans="2:143" ht="11.25" customHeight="1">
      <c r="B7" s="638" t="s">
        <v>232</v>
      </c>
      <c r="C7" s="639"/>
      <c r="D7" s="639"/>
      <c r="E7" s="639"/>
      <c r="F7" s="639"/>
      <c r="G7" s="639"/>
      <c r="H7" s="639"/>
      <c r="I7" s="639"/>
      <c r="J7" s="639"/>
      <c r="K7" s="639"/>
      <c r="L7" s="639"/>
      <c r="M7" s="639"/>
      <c r="N7" s="639"/>
      <c r="O7" s="639"/>
      <c r="P7" s="639"/>
      <c r="Q7" s="640"/>
      <c r="R7" s="641">
        <v>7036</v>
      </c>
      <c r="S7" s="642"/>
      <c r="T7" s="642"/>
      <c r="U7" s="642"/>
      <c r="V7" s="642"/>
      <c r="W7" s="642"/>
      <c r="X7" s="642"/>
      <c r="Y7" s="643"/>
      <c r="Z7" s="644">
        <v>0</v>
      </c>
      <c r="AA7" s="644"/>
      <c r="AB7" s="644"/>
      <c r="AC7" s="644"/>
      <c r="AD7" s="645">
        <v>7036</v>
      </c>
      <c r="AE7" s="645"/>
      <c r="AF7" s="645"/>
      <c r="AG7" s="645"/>
      <c r="AH7" s="645"/>
      <c r="AI7" s="645"/>
      <c r="AJ7" s="645"/>
      <c r="AK7" s="645"/>
      <c r="AL7" s="646">
        <v>0</v>
      </c>
      <c r="AM7" s="647"/>
      <c r="AN7" s="647"/>
      <c r="AO7" s="648"/>
      <c r="AP7" s="638" t="s">
        <v>233</v>
      </c>
      <c r="AQ7" s="639"/>
      <c r="AR7" s="639"/>
      <c r="AS7" s="639"/>
      <c r="AT7" s="639"/>
      <c r="AU7" s="639"/>
      <c r="AV7" s="639"/>
      <c r="AW7" s="639"/>
      <c r="AX7" s="639"/>
      <c r="AY7" s="639"/>
      <c r="AZ7" s="639"/>
      <c r="BA7" s="639"/>
      <c r="BB7" s="639"/>
      <c r="BC7" s="639"/>
      <c r="BD7" s="639"/>
      <c r="BE7" s="639"/>
      <c r="BF7" s="640"/>
      <c r="BG7" s="641">
        <v>1811138</v>
      </c>
      <c r="BH7" s="642"/>
      <c r="BI7" s="642"/>
      <c r="BJ7" s="642"/>
      <c r="BK7" s="642"/>
      <c r="BL7" s="642"/>
      <c r="BM7" s="642"/>
      <c r="BN7" s="643"/>
      <c r="BO7" s="644">
        <v>45.3</v>
      </c>
      <c r="BP7" s="644"/>
      <c r="BQ7" s="644"/>
      <c r="BR7" s="644"/>
      <c r="BS7" s="645">
        <v>32728</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8097635</v>
      </c>
      <c r="CS7" s="642"/>
      <c r="CT7" s="642"/>
      <c r="CU7" s="642"/>
      <c r="CV7" s="642"/>
      <c r="CW7" s="642"/>
      <c r="CX7" s="642"/>
      <c r="CY7" s="643"/>
      <c r="CZ7" s="644">
        <v>22.3</v>
      </c>
      <c r="DA7" s="644"/>
      <c r="DB7" s="644"/>
      <c r="DC7" s="644"/>
      <c r="DD7" s="650">
        <v>4029728</v>
      </c>
      <c r="DE7" s="642"/>
      <c r="DF7" s="642"/>
      <c r="DG7" s="642"/>
      <c r="DH7" s="642"/>
      <c r="DI7" s="642"/>
      <c r="DJ7" s="642"/>
      <c r="DK7" s="642"/>
      <c r="DL7" s="642"/>
      <c r="DM7" s="642"/>
      <c r="DN7" s="642"/>
      <c r="DO7" s="642"/>
      <c r="DP7" s="643"/>
      <c r="DQ7" s="650">
        <v>3147092</v>
      </c>
      <c r="DR7" s="642"/>
      <c r="DS7" s="642"/>
      <c r="DT7" s="642"/>
      <c r="DU7" s="642"/>
      <c r="DV7" s="642"/>
      <c r="DW7" s="642"/>
      <c r="DX7" s="642"/>
      <c r="DY7" s="642"/>
      <c r="DZ7" s="642"/>
      <c r="EA7" s="642"/>
      <c r="EB7" s="642"/>
      <c r="EC7" s="651"/>
    </row>
    <row r="8" spans="2:143" ht="11.25" customHeight="1">
      <c r="B8" s="638" t="s">
        <v>235</v>
      </c>
      <c r="C8" s="639"/>
      <c r="D8" s="639"/>
      <c r="E8" s="639"/>
      <c r="F8" s="639"/>
      <c r="G8" s="639"/>
      <c r="H8" s="639"/>
      <c r="I8" s="639"/>
      <c r="J8" s="639"/>
      <c r="K8" s="639"/>
      <c r="L8" s="639"/>
      <c r="M8" s="639"/>
      <c r="N8" s="639"/>
      <c r="O8" s="639"/>
      <c r="P8" s="639"/>
      <c r="Q8" s="640"/>
      <c r="R8" s="641">
        <v>7790</v>
      </c>
      <c r="S8" s="642"/>
      <c r="T8" s="642"/>
      <c r="U8" s="642"/>
      <c r="V8" s="642"/>
      <c r="W8" s="642"/>
      <c r="X8" s="642"/>
      <c r="Y8" s="643"/>
      <c r="Z8" s="644">
        <v>0</v>
      </c>
      <c r="AA8" s="644"/>
      <c r="AB8" s="644"/>
      <c r="AC8" s="644"/>
      <c r="AD8" s="645">
        <v>7790</v>
      </c>
      <c r="AE8" s="645"/>
      <c r="AF8" s="645"/>
      <c r="AG8" s="645"/>
      <c r="AH8" s="645"/>
      <c r="AI8" s="645"/>
      <c r="AJ8" s="645"/>
      <c r="AK8" s="645"/>
      <c r="AL8" s="646">
        <v>0</v>
      </c>
      <c r="AM8" s="647"/>
      <c r="AN8" s="647"/>
      <c r="AO8" s="648"/>
      <c r="AP8" s="638" t="s">
        <v>236</v>
      </c>
      <c r="AQ8" s="639"/>
      <c r="AR8" s="639"/>
      <c r="AS8" s="639"/>
      <c r="AT8" s="639"/>
      <c r="AU8" s="639"/>
      <c r="AV8" s="639"/>
      <c r="AW8" s="639"/>
      <c r="AX8" s="639"/>
      <c r="AY8" s="639"/>
      <c r="AZ8" s="639"/>
      <c r="BA8" s="639"/>
      <c r="BB8" s="639"/>
      <c r="BC8" s="639"/>
      <c r="BD8" s="639"/>
      <c r="BE8" s="639"/>
      <c r="BF8" s="640"/>
      <c r="BG8" s="641">
        <v>62230</v>
      </c>
      <c r="BH8" s="642"/>
      <c r="BI8" s="642"/>
      <c r="BJ8" s="642"/>
      <c r="BK8" s="642"/>
      <c r="BL8" s="642"/>
      <c r="BM8" s="642"/>
      <c r="BN8" s="643"/>
      <c r="BO8" s="644">
        <v>1.6</v>
      </c>
      <c r="BP8" s="644"/>
      <c r="BQ8" s="644"/>
      <c r="BR8" s="644"/>
      <c r="BS8" s="650" t="s">
        <v>129</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12677515</v>
      </c>
      <c r="CS8" s="642"/>
      <c r="CT8" s="642"/>
      <c r="CU8" s="642"/>
      <c r="CV8" s="642"/>
      <c r="CW8" s="642"/>
      <c r="CX8" s="642"/>
      <c r="CY8" s="643"/>
      <c r="CZ8" s="644">
        <v>34.9</v>
      </c>
      <c r="DA8" s="644"/>
      <c r="DB8" s="644"/>
      <c r="DC8" s="644"/>
      <c r="DD8" s="650">
        <v>28500</v>
      </c>
      <c r="DE8" s="642"/>
      <c r="DF8" s="642"/>
      <c r="DG8" s="642"/>
      <c r="DH8" s="642"/>
      <c r="DI8" s="642"/>
      <c r="DJ8" s="642"/>
      <c r="DK8" s="642"/>
      <c r="DL8" s="642"/>
      <c r="DM8" s="642"/>
      <c r="DN8" s="642"/>
      <c r="DO8" s="642"/>
      <c r="DP8" s="643"/>
      <c r="DQ8" s="650">
        <v>5275908</v>
      </c>
      <c r="DR8" s="642"/>
      <c r="DS8" s="642"/>
      <c r="DT8" s="642"/>
      <c r="DU8" s="642"/>
      <c r="DV8" s="642"/>
      <c r="DW8" s="642"/>
      <c r="DX8" s="642"/>
      <c r="DY8" s="642"/>
      <c r="DZ8" s="642"/>
      <c r="EA8" s="642"/>
      <c r="EB8" s="642"/>
      <c r="EC8" s="651"/>
    </row>
    <row r="9" spans="2:143" ht="11.25" customHeight="1">
      <c r="B9" s="638" t="s">
        <v>238</v>
      </c>
      <c r="C9" s="639"/>
      <c r="D9" s="639"/>
      <c r="E9" s="639"/>
      <c r="F9" s="639"/>
      <c r="G9" s="639"/>
      <c r="H9" s="639"/>
      <c r="I9" s="639"/>
      <c r="J9" s="639"/>
      <c r="K9" s="639"/>
      <c r="L9" s="639"/>
      <c r="M9" s="639"/>
      <c r="N9" s="639"/>
      <c r="O9" s="639"/>
      <c r="P9" s="639"/>
      <c r="Q9" s="640"/>
      <c r="R9" s="641">
        <v>9107</v>
      </c>
      <c r="S9" s="642"/>
      <c r="T9" s="642"/>
      <c r="U9" s="642"/>
      <c r="V9" s="642"/>
      <c r="W9" s="642"/>
      <c r="X9" s="642"/>
      <c r="Y9" s="643"/>
      <c r="Z9" s="644">
        <v>0</v>
      </c>
      <c r="AA9" s="644"/>
      <c r="AB9" s="644"/>
      <c r="AC9" s="644"/>
      <c r="AD9" s="645">
        <v>9107</v>
      </c>
      <c r="AE9" s="645"/>
      <c r="AF9" s="645"/>
      <c r="AG9" s="645"/>
      <c r="AH9" s="645"/>
      <c r="AI9" s="645"/>
      <c r="AJ9" s="645"/>
      <c r="AK9" s="645"/>
      <c r="AL9" s="646">
        <v>0.1</v>
      </c>
      <c r="AM9" s="647"/>
      <c r="AN9" s="647"/>
      <c r="AO9" s="648"/>
      <c r="AP9" s="638" t="s">
        <v>239</v>
      </c>
      <c r="AQ9" s="639"/>
      <c r="AR9" s="639"/>
      <c r="AS9" s="639"/>
      <c r="AT9" s="639"/>
      <c r="AU9" s="639"/>
      <c r="AV9" s="639"/>
      <c r="AW9" s="639"/>
      <c r="AX9" s="639"/>
      <c r="AY9" s="639"/>
      <c r="AZ9" s="639"/>
      <c r="BA9" s="639"/>
      <c r="BB9" s="639"/>
      <c r="BC9" s="639"/>
      <c r="BD9" s="639"/>
      <c r="BE9" s="639"/>
      <c r="BF9" s="640"/>
      <c r="BG9" s="641">
        <v>1460956</v>
      </c>
      <c r="BH9" s="642"/>
      <c r="BI9" s="642"/>
      <c r="BJ9" s="642"/>
      <c r="BK9" s="642"/>
      <c r="BL9" s="642"/>
      <c r="BM9" s="642"/>
      <c r="BN9" s="643"/>
      <c r="BO9" s="644">
        <v>36.5</v>
      </c>
      <c r="BP9" s="644"/>
      <c r="BQ9" s="644"/>
      <c r="BR9" s="644"/>
      <c r="BS9" s="650" t="s">
        <v>129</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1425044</v>
      </c>
      <c r="CS9" s="642"/>
      <c r="CT9" s="642"/>
      <c r="CU9" s="642"/>
      <c r="CV9" s="642"/>
      <c r="CW9" s="642"/>
      <c r="CX9" s="642"/>
      <c r="CY9" s="643"/>
      <c r="CZ9" s="644">
        <v>3.9</v>
      </c>
      <c r="DA9" s="644"/>
      <c r="DB9" s="644"/>
      <c r="DC9" s="644"/>
      <c r="DD9" s="650">
        <v>17307</v>
      </c>
      <c r="DE9" s="642"/>
      <c r="DF9" s="642"/>
      <c r="DG9" s="642"/>
      <c r="DH9" s="642"/>
      <c r="DI9" s="642"/>
      <c r="DJ9" s="642"/>
      <c r="DK9" s="642"/>
      <c r="DL9" s="642"/>
      <c r="DM9" s="642"/>
      <c r="DN9" s="642"/>
      <c r="DO9" s="642"/>
      <c r="DP9" s="643"/>
      <c r="DQ9" s="650">
        <v>1169375</v>
      </c>
      <c r="DR9" s="642"/>
      <c r="DS9" s="642"/>
      <c r="DT9" s="642"/>
      <c r="DU9" s="642"/>
      <c r="DV9" s="642"/>
      <c r="DW9" s="642"/>
      <c r="DX9" s="642"/>
      <c r="DY9" s="642"/>
      <c r="DZ9" s="642"/>
      <c r="EA9" s="642"/>
      <c r="EB9" s="642"/>
      <c r="EC9" s="651"/>
    </row>
    <row r="10" spans="2:143" ht="11.25" customHeight="1">
      <c r="B10" s="638" t="s">
        <v>241</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129</v>
      </c>
      <c r="AA10" s="644"/>
      <c r="AB10" s="644"/>
      <c r="AC10" s="644"/>
      <c r="AD10" s="645" t="s">
        <v>129</v>
      </c>
      <c r="AE10" s="645"/>
      <c r="AF10" s="645"/>
      <c r="AG10" s="645"/>
      <c r="AH10" s="645"/>
      <c r="AI10" s="645"/>
      <c r="AJ10" s="645"/>
      <c r="AK10" s="645"/>
      <c r="AL10" s="646" t="s">
        <v>129</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121639</v>
      </c>
      <c r="BH10" s="642"/>
      <c r="BI10" s="642"/>
      <c r="BJ10" s="642"/>
      <c r="BK10" s="642"/>
      <c r="BL10" s="642"/>
      <c r="BM10" s="642"/>
      <c r="BN10" s="643"/>
      <c r="BO10" s="644">
        <v>3</v>
      </c>
      <c r="BP10" s="644"/>
      <c r="BQ10" s="644"/>
      <c r="BR10" s="644"/>
      <c r="BS10" s="650" t="s">
        <v>129</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25903</v>
      </c>
      <c r="CS10" s="642"/>
      <c r="CT10" s="642"/>
      <c r="CU10" s="642"/>
      <c r="CV10" s="642"/>
      <c r="CW10" s="642"/>
      <c r="CX10" s="642"/>
      <c r="CY10" s="643"/>
      <c r="CZ10" s="644">
        <v>0.1</v>
      </c>
      <c r="DA10" s="644"/>
      <c r="DB10" s="644"/>
      <c r="DC10" s="644"/>
      <c r="DD10" s="650" t="s">
        <v>129</v>
      </c>
      <c r="DE10" s="642"/>
      <c r="DF10" s="642"/>
      <c r="DG10" s="642"/>
      <c r="DH10" s="642"/>
      <c r="DI10" s="642"/>
      <c r="DJ10" s="642"/>
      <c r="DK10" s="642"/>
      <c r="DL10" s="642"/>
      <c r="DM10" s="642"/>
      <c r="DN10" s="642"/>
      <c r="DO10" s="642"/>
      <c r="DP10" s="643"/>
      <c r="DQ10" s="650">
        <v>16211</v>
      </c>
      <c r="DR10" s="642"/>
      <c r="DS10" s="642"/>
      <c r="DT10" s="642"/>
      <c r="DU10" s="642"/>
      <c r="DV10" s="642"/>
      <c r="DW10" s="642"/>
      <c r="DX10" s="642"/>
      <c r="DY10" s="642"/>
      <c r="DZ10" s="642"/>
      <c r="EA10" s="642"/>
      <c r="EB10" s="642"/>
      <c r="EC10" s="651"/>
    </row>
    <row r="11" spans="2:143" ht="11.25" customHeight="1">
      <c r="B11" s="638" t="s">
        <v>244</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129</v>
      </c>
      <c r="AA11" s="644"/>
      <c r="AB11" s="644"/>
      <c r="AC11" s="644"/>
      <c r="AD11" s="645" t="s">
        <v>129</v>
      </c>
      <c r="AE11" s="645"/>
      <c r="AF11" s="645"/>
      <c r="AG11" s="645"/>
      <c r="AH11" s="645"/>
      <c r="AI11" s="645"/>
      <c r="AJ11" s="645"/>
      <c r="AK11" s="645"/>
      <c r="AL11" s="646" t="s">
        <v>129</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166313</v>
      </c>
      <c r="BH11" s="642"/>
      <c r="BI11" s="642"/>
      <c r="BJ11" s="642"/>
      <c r="BK11" s="642"/>
      <c r="BL11" s="642"/>
      <c r="BM11" s="642"/>
      <c r="BN11" s="643"/>
      <c r="BO11" s="644">
        <v>4.2</v>
      </c>
      <c r="BP11" s="644"/>
      <c r="BQ11" s="644"/>
      <c r="BR11" s="644"/>
      <c r="BS11" s="650">
        <v>32728</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975744</v>
      </c>
      <c r="CS11" s="642"/>
      <c r="CT11" s="642"/>
      <c r="CU11" s="642"/>
      <c r="CV11" s="642"/>
      <c r="CW11" s="642"/>
      <c r="CX11" s="642"/>
      <c r="CY11" s="643"/>
      <c r="CZ11" s="644">
        <v>2.7</v>
      </c>
      <c r="DA11" s="644"/>
      <c r="DB11" s="644"/>
      <c r="DC11" s="644"/>
      <c r="DD11" s="650">
        <v>194496</v>
      </c>
      <c r="DE11" s="642"/>
      <c r="DF11" s="642"/>
      <c r="DG11" s="642"/>
      <c r="DH11" s="642"/>
      <c r="DI11" s="642"/>
      <c r="DJ11" s="642"/>
      <c r="DK11" s="642"/>
      <c r="DL11" s="642"/>
      <c r="DM11" s="642"/>
      <c r="DN11" s="642"/>
      <c r="DO11" s="642"/>
      <c r="DP11" s="643"/>
      <c r="DQ11" s="650">
        <v>610323</v>
      </c>
      <c r="DR11" s="642"/>
      <c r="DS11" s="642"/>
      <c r="DT11" s="642"/>
      <c r="DU11" s="642"/>
      <c r="DV11" s="642"/>
      <c r="DW11" s="642"/>
      <c r="DX11" s="642"/>
      <c r="DY11" s="642"/>
      <c r="DZ11" s="642"/>
      <c r="EA11" s="642"/>
      <c r="EB11" s="642"/>
      <c r="EC11" s="651"/>
    </row>
    <row r="12" spans="2:143" ht="11.25" customHeight="1">
      <c r="B12" s="638" t="s">
        <v>247</v>
      </c>
      <c r="C12" s="639"/>
      <c r="D12" s="639"/>
      <c r="E12" s="639"/>
      <c r="F12" s="639"/>
      <c r="G12" s="639"/>
      <c r="H12" s="639"/>
      <c r="I12" s="639"/>
      <c r="J12" s="639"/>
      <c r="K12" s="639"/>
      <c r="L12" s="639"/>
      <c r="M12" s="639"/>
      <c r="N12" s="639"/>
      <c r="O12" s="639"/>
      <c r="P12" s="639"/>
      <c r="Q12" s="640"/>
      <c r="R12" s="641">
        <v>808199</v>
      </c>
      <c r="S12" s="642"/>
      <c r="T12" s="642"/>
      <c r="U12" s="642"/>
      <c r="V12" s="642"/>
      <c r="W12" s="642"/>
      <c r="X12" s="642"/>
      <c r="Y12" s="643"/>
      <c r="Z12" s="644">
        <v>2.2000000000000002</v>
      </c>
      <c r="AA12" s="644"/>
      <c r="AB12" s="644"/>
      <c r="AC12" s="644"/>
      <c r="AD12" s="645">
        <v>808199</v>
      </c>
      <c r="AE12" s="645"/>
      <c r="AF12" s="645"/>
      <c r="AG12" s="645"/>
      <c r="AH12" s="645"/>
      <c r="AI12" s="645"/>
      <c r="AJ12" s="645"/>
      <c r="AK12" s="645"/>
      <c r="AL12" s="646">
        <v>4.9000000000000004</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1654143</v>
      </c>
      <c r="BH12" s="642"/>
      <c r="BI12" s="642"/>
      <c r="BJ12" s="642"/>
      <c r="BK12" s="642"/>
      <c r="BL12" s="642"/>
      <c r="BM12" s="642"/>
      <c r="BN12" s="643"/>
      <c r="BO12" s="644">
        <v>41.4</v>
      </c>
      <c r="BP12" s="644"/>
      <c r="BQ12" s="644"/>
      <c r="BR12" s="644"/>
      <c r="BS12" s="650" t="s">
        <v>129</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1120475</v>
      </c>
      <c r="CS12" s="642"/>
      <c r="CT12" s="642"/>
      <c r="CU12" s="642"/>
      <c r="CV12" s="642"/>
      <c r="CW12" s="642"/>
      <c r="CX12" s="642"/>
      <c r="CY12" s="643"/>
      <c r="CZ12" s="644">
        <v>3.1</v>
      </c>
      <c r="DA12" s="644"/>
      <c r="DB12" s="644"/>
      <c r="DC12" s="644"/>
      <c r="DD12" s="650">
        <v>450461</v>
      </c>
      <c r="DE12" s="642"/>
      <c r="DF12" s="642"/>
      <c r="DG12" s="642"/>
      <c r="DH12" s="642"/>
      <c r="DI12" s="642"/>
      <c r="DJ12" s="642"/>
      <c r="DK12" s="642"/>
      <c r="DL12" s="642"/>
      <c r="DM12" s="642"/>
      <c r="DN12" s="642"/>
      <c r="DO12" s="642"/>
      <c r="DP12" s="643"/>
      <c r="DQ12" s="650">
        <v>430687</v>
      </c>
      <c r="DR12" s="642"/>
      <c r="DS12" s="642"/>
      <c r="DT12" s="642"/>
      <c r="DU12" s="642"/>
      <c r="DV12" s="642"/>
      <c r="DW12" s="642"/>
      <c r="DX12" s="642"/>
      <c r="DY12" s="642"/>
      <c r="DZ12" s="642"/>
      <c r="EA12" s="642"/>
      <c r="EB12" s="642"/>
      <c r="EC12" s="651"/>
    </row>
    <row r="13" spans="2:143" ht="11.25" customHeight="1">
      <c r="B13" s="638" t="s">
        <v>250</v>
      </c>
      <c r="C13" s="639"/>
      <c r="D13" s="639"/>
      <c r="E13" s="639"/>
      <c r="F13" s="639"/>
      <c r="G13" s="639"/>
      <c r="H13" s="639"/>
      <c r="I13" s="639"/>
      <c r="J13" s="639"/>
      <c r="K13" s="639"/>
      <c r="L13" s="639"/>
      <c r="M13" s="639"/>
      <c r="N13" s="639"/>
      <c r="O13" s="639"/>
      <c r="P13" s="639"/>
      <c r="Q13" s="640"/>
      <c r="R13" s="641">
        <v>8039</v>
      </c>
      <c r="S13" s="642"/>
      <c r="T13" s="642"/>
      <c r="U13" s="642"/>
      <c r="V13" s="642"/>
      <c r="W13" s="642"/>
      <c r="X13" s="642"/>
      <c r="Y13" s="643"/>
      <c r="Z13" s="644">
        <v>0</v>
      </c>
      <c r="AA13" s="644"/>
      <c r="AB13" s="644"/>
      <c r="AC13" s="644"/>
      <c r="AD13" s="645">
        <v>8039</v>
      </c>
      <c r="AE13" s="645"/>
      <c r="AF13" s="645"/>
      <c r="AG13" s="645"/>
      <c r="AH13" s="645"/>
      <c r="AI13" s="645"/>
      <c r="AJ13" s="645"/>
      <c r="AK13" s="645"/>
      <c r="AL13" s="646">
        <v>0</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1580621</v>
      </c>
      <c r="BH13" s="642"/>
      <c r="BI13" s="642"/>
      <c r="BJ13" s="642"/>
      <c r="BK13" s="642"/>
      <c r="BL13" s="642"/>
      <c r="BM13" s="642"/>
      <c r="BN13" s="643"/>
      <c r="BO13" s="644">
        <v>39.5</v>
      </c>
      <c r="BP13" s="644"/>
      <c r="BQ13" s="644"/>
      <c r="BR13" s="644"/>
      <c r="BS13" s="650" t="s">
        <v>129</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2655496</v>
      </c>
      <c r="CS13" s="642"/>
      <c r="CT13" s="642"/>
      <c r="CU13" s="642"/>
      <c r="CV13" s="642"/>
      <c r="CW13" s="642"/>
      <c r="CX13" s="642"/>
      <c r="CY13" s="643"/>
      <c r="CZ13" s="644">
        <v>7.3</v>
      </c>
      <c r="DA13" s="644"/>
      <c r="DB13" s="644"/>
      <c r="DC13" s="644"/>
      <c r="DD13" s="650">
        <v>1439730</v>
      </c>
      <c r="DE13" s="642"/>
      <c r="DF13" s="642"/>
      <c r="DG13" s="642"/>
      <c r="DH13" s="642"/>
      <c r="DI13" s="642"/>
      <c r="DJ13" s="642"/>
      <c r="DK13" s="642"/>
      <c r="DL13" s="642"/>
      <c r="DM13" s="642"/>
      <c r="DN13" s="642"/>
      <c r="DO13" s="642"/>
      <c r="DP13" s="643"/>
      <c r="DQ13" s="650">
        <v>936265</v>
      </c>
      <c r="DR13" s="642"/>
      <c r="DS13" s="642"/>
      <c r="DT13" s="642"/>
      <c r="DU13" s="642"/>
      <c r="DV13" s="642"/>
      <c r="DW13" s="642"/>
      <c r="DX13" s="642"/>
      <c r="DY13" s="642"/>
      <c r="DZ13" s="642"/>
      <c r="EA13" s="642"/>
      <c r="EB13" s="642"/>
      <c r="EC13" s="651"/>
    </row>
    <row r="14" spans="2:143" ht="11.25" customHeight="1">
      <c r="B14" s="638" t="s">
        <v>253</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129</v>
      </c>
      <c r="AA14" s="644"/>
      <c r="AB14" s="644"/>
      <c r="AC14" s="644"/>
      <c r="AD14" s="645" t="s">
        <v>129</v>
      </c>
      <c r="AE14" s="645"/>
      <c r="AF14" s="645"/>
      <c r="AG14" s="645"/>
      <c r="AH14" s="645"/>
      <c r="AI14" s="645"/>
      <c r="AJ14" s="645"/>
      <c r="AK14" s="645"/>
      <c r="AL14" s="646" t="s">
        <v>129</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158677</v>
      </c>
      <c r="BH14" s="642"/>
      <c r="BI14" s="642"/>
      <c r="BJ14" s="642"/>
      <c r="BK14" s="642"/>
      <c r="BL14" s="642"/>
      <c r="BM14" s="642"/>
      <c r="BN14" s="643"/>
      <c r="BO14" s="644">
        <v>4</v>
      </c>
      <c r="BP14" s="644"/>
      <c r="BQ14" s="644"/>
      <c r="BR14" s="644"/>
      <c r="BS14" s="650" t="s">
        <v>129</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802242</v>
      </c>
      <c r="CS14" s="642"/>
      <c r="CT14" s="642"/>
      <c r="CU14" s="642"/>
      <c r="CV14" s="642"/>
      <c r="CW14" s="642"/>
      <c r="CX14" s="642"/>
      <c r="CY14" s="643"/>
      <c r="CZ14" s="644">
        <v>2.2000000000000002</v>
      </c>
      <c r="DA14" s="644"/>
      <c r="DB14" s="644"/>
      <c r="DC14" s="644"/>
      <c r="DD14" s="650">
        <v>113778</v>
      </c>
      <c r="DE14" s="642"/>
      <c r="DF14" s="642"/>
      <c r="DG14" s="642"/>
      <c r="DH14" s="642"/>
      <c r="DI14" s="642"/>
      <c r="DJ14" s="642"/>
      <c r="DK14" s="642"/>
      <c r="DL14" s="642"/>
      <c r="DM14" s="642"/>
      <c r="DN14" s="642"/>
      <c r="DO14" s="642"/>
      <c r="DP14" s="643"/>
      <c r="DQ14" s="650">
        <v>681377</v>
      </c>
      <c r="DR14" s="642"/>
      <c r="DS14" s="642"/>
      <c r="DT14" s="642"/>
      <c r="DU14" s="642"/>
      <c r="DV14" s="642"/>
      <c r="DW14" s="642"/>
      <c r="DX14" s="642"/>
      <c r="DY14" s="642"/>
      <c r="DZ14" s="642"/>
      <c r="EA14" s="642"/>
      <c r="EB14" s="642"/>
      <c r="EC14" s="651"/>
    </row>
    <row r="15" spans="2:143" ht="11.25" customHeight="1">
      <c r="B15" s="638" t="s">
        <v>256</v>
      </c>
      <c r="C15" s="639"/>
      <c r="D15" s="639"/>
      <c r="E15" s="639"/>
      <c r="F15" s="639"/>
      <c r="G15" s="639"/>
      <c r="H15" s="639"/>
      <c r="I15" s="639"/>
      <c r="J15" s="639"/>
      <c r="K15" s="639"/>
      <c r="L15" s="639"/>
      <c r="M15" s="639"/>
      <c r="N15" s="639"/>
      <c r="O15" s="639"/>
      <c r="P15" s="639"/>
      <c r="Q15" s="640"/>
      <c r="R15" s="641">
        <v>31494</v>
      </c>
      <c r="S15" s="642"/>
      <c r="T15" s="642"/>
      <c r="U15" s="642"/>
      <c r="V15" s="642"/>
      <c r="W15" s="642"/>
      <c r="X15" s="642"/>
      <c r="Y15" s="643"/>
      <c r="Z15" s="644">
        <v>0.1</v>
      </c>
      <c r="AA15" s="644"/>
      <c r="AB15" s="644"/>
      <c r="AC15" s="644"/>
      <c r="AD15" s="645">
        <v>31494</v>
      </c>
      <c r="AE15" s="645"/>
      <c r="AF15" s="645"/>
      <c r="AG15" s="645"/>
      <c r="AH15" s="645"/>
      <c r="AI15" s="645"/>
      <c r="AJ15" s="645"/>
      <c r="AK15" s="645"/>
      <c r="AL15" s="646">
        <v>0.2</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373294</v>
      </c>
      <c r="BH15" s="642"/>
      <c r="BI15" s="642"/>
      <c r="BJ15" s="642"/>
      <c r="BK15" s="642"/>
      <c r="BL15" s="642"/>
      <c r="BM15" s="642"/>
      <c r="BN15" s="643"/>
      <c r="BO15" s="644">
        <v>9.3000000000000007</v>
      </c>
      <c r="BP15" s="644"/>
      <c r="BQ15" s="644"/>
      <c r="BR15" s="644"/>
      <c r="BS15" s="650" t="s">
        <v>129</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3238897</v>
      </c>
      <c r="CS15" s="642"/>
      <c r="CT15" s="642"/>
      <c r="CU15" s="642"/>
      <c r="CV15" s="642"/>
      <c r="CW15" s="642"/>
      <c r="CX15" s="642"/>
      <c r="CY15" s="643"/>
      <c r="CZ15" s="644">
        <v>8.9</v>
      </c>
      <c r="DA15" s="644"/>
      <c r="DB15" s="644"/>
      <c r="DC15" s="644"/>
      <c r="DD15" s="650">
        <v>1344350</v>
      </c>
      <c r="DE15" s="642"/>
      <c r="DF15" s="642"/>
      <c r="DG15" s="642"/>
      <c r="DH15" s="642"/>
      <c r="DI15" s="642"/>
      <c r="DJ15" s="642"/>
      <c r="DK15" s="642"/>
      <c r="DL15" s="642"/>
      <c r="DM15" s="642"/>
      <c r="DN15" s="642"/>
      <c r="DO15" s="642"/>
      <c r="DP15" s="643"/>
      <c r="DQ15" s="650">
        <v>1680253</v>
      </c>
      <c r="DR15" s="642"/>
      <c r="DS15" s="642"/>
      <c r="DT15" s="642"/>
      <c r="DU15" s="642"/>
      <c r="DV15" s="642"/>
      <c r="DW15" s="642"/>
      <c r="DX15" s="642"/>
      <c r="DY15" s="642"/>
      <c r="DZ15" s="642"/>
      <c r="EA15" s="642"/>
      <c r="EB15" s="642"/>
      <c r="EC15" s="651"/>
    </row>
    <row r="16" spans="2:143" ht="11.25" customHeight="1">
      <c r="B16" s="638" t="s">
        <v>259</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129</v>
      </c>
      <c r="AA16" s="644"/>
      <c r="AB16" s="644"/>
      <c r="AC16" s="644"/>
      <c r="AD16" s="645" t="s">
        <v>129</v>
      </c>
      <c r="AE16" s="645"/>
      <c r="AF16" s="645"/>
      <c r="AG16" s="645"/>
      <c r="AH16" s="645"/>
      <c r="AI16" s="645"/>
      <c r="AJ16" s="645"/>
      <c r="AK16" s="645"/>
      <c r="AL16" s="646" t="s">
        <v>129</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129</v>
      </c>
      <c r="BP16" s="644"/>
      <c r="BQ16" s="644"/>
      <c r="BR16" s="644"/>
      <c r="BS16" s="650" t="s">
        <v>129</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956456</v>
      </c>
      <c r="CS16" s="642"/>
      <c r="CT16" s="642"/>
      <c r="CU16" s="642"/>
      <c r="CV16" s="642"/>
      <c r="CW16" s="642"/>
      <c r="CX16" s="642"/>
      <c r="CY16" s="643"/>
      <c r="CZ16" s="644">
        <v>2.6</v>
      </c>
      <c r="DA16" s="644"/>
      <c r="DB16" s="644"/>
      <c r="DC16" s="644"/>
      <c r="DD16" s="650" t="s">
        <v>129</v>
      </c>
      <c r="DE16" s="642"/>
      <c r="DF16" s="642"/>
      <c r="DG16" s="642"/>
      <c r="DH16" s="642"/>
      <c r="DI16" s="642"/>
      <c r="DJ16" s="642"/>
      <c r="DK16" s="642"/>
      <c r="DL16" s="642"/>
      <c r="DM16" s="642"/>
      <c r="DN16" s="642"/>
      <c r="DO16" s="642"/>
      <c r="DP16" s="643"/>
      <c r="DQ16" s="650">
        <v>418106</v>
      </c>
      <c r="DR16" s="642"/>
      <c r="DS16" s="642"/>
      <c r="DT16" s="642"/>
      <c r="DU16" s="642"/>
      <c r="DV16" s="642"/>
      <c r="DW16" s="642"/>
      <c r="DX16" s="642"/>
      <c r="DY16" s="642"/>
      <c r="DZ16" s="642"/>
      <c r="EA16" s="642"/>
      <c r="EB16" s="642"/>
      <c r="EC16" s="651"/>
    </row>
    <row r="17" spans="2:133" ht="11.25" customHeight="1">
      <c r="B17" s="638" t="s">
        <v>262</v>
      </c>
      <c r="C17" s="639"/>
      <c r="D17" s="639"/>
      <c r="E17" s="639"/>
      <c r="F17" s="639"/>
      <c r="G17" s="639"/>
      <c r="H17" s="639"/>
      <c r="I17" s="639"/>
      <c r="J17" s="639"/>
      <c r="K17" s="639"/>
      <c r="L17" s="639"/>
      <c r="M17" s="639"/>
      <c r="N17" s="639"/>
      <c r="O17" s="639"/>
      <c r="P17" s="639"/>
      <c r="Q17" s="640"/>
      <c r="R17" s="641">
        <v>11073</v>
      </c>
      <c r="S17" s="642"/>
      <c r="T17" s="642"/>
      <c r="U17" s="642"/>
      <c r="V17" s="642"/>
      <c r="W17" s="642"/>
      <c r="X17" s="642"/>
      <c r="Y17" s="643"/>
      <c r="Z17" s="644">
        <v>0</v>
      </c>
      <c r="AA17" s="644"/>
      <c r="AB17" s="644"/>
      <c r="AC17" s="644"/>
      <c r="AD17" s="645">
        <v>11073</v>
      </c>
      <c r="AE17" s="645"/>
      <c r="AF17" s="645"/>
      <c r="AG17" s="645"/>
      <c r="AH17" s="645"/>
      <c r="AI17" s="645"/>
      <c r="AJ17" s="645"/>
      <c r="AK17" s="645"/>
      <c r="AL17" s="646">
        <v>0.1</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44" t="s">
        <v>129</v>
      </c>
      <c r="BP17" s="644"/>
      <c r="BQ17" s="644"/>
      <c r="BR17" s="644"/>
      <c r="BS17" s="650" t="s">
        <v>129</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4099031</v>
      </c>
      <c r="CS17" s="642"/>
      <c r="CT17" s="642"/>
      <c r="CU17" s="642"/>
      <c r="CV17" s="642"/>
      <c r="CW17" s="642"/>
      <c r="CX17" s="642"/>
      <c r="CY17" s="643"/>
      <c r="CZ17" s="644">
        <v>11.3</v>
      </c>
      <c r="DA17" s="644"/>
      <c r="DB17" s="644"/>
      <c r="DC17" s="644"/>
      <c r="DD17" s="650" t="s">
        <v>129</v>
      </c>
      <c r="DE17" s="642"/>
      <c r="DF17" s="642"/>
      <c r="DG17" s="642"/>
      <c r="DH17" s="642"/>
      <c r="DI17" s="642"/>
      <c r="DJ17" s="642"/>
      <c r="DK17" s="642"/>
      <c r="DL17" s="642"/>
      <c r="DM17" s="642"/>
      <c r="DN17" s="642"/>
      <c r="DO17" s="642"/>
      <c r="DP17" s="643"/>
      <c r="DQ17" s="650">
        <v>3827122</v>
      </c>
      <c r="DR17" s="642"/>
      <c r="DS17" s="642"/>
      <c r="DT17" s="642"/>
      <c r="DU17" s="642"/>
      <c r="DV17" s="642"/>
      <c r="DW17" s="642"/>
      <c r="DX17" s="642"/>
      <c r="DY17" s="642"/>
      <c r="DZ17" s="642"/>
      <c r="EA17" s="642"/>
      <c r="EB17" s="642"/>
      <c r="EC17" s="651"/>
    </row>
    <row r="18" spans="2:133" ht="11.25" customHeight="1">
      <c r="B18" s="638" t="s">
        <v>265</v>
      </c>
      <c r="C18" s="639"/>
      <c r="D18" s="639"/>
      <c r="E18" s="639"/>
      <c r="F18" s="639"/>
      <c r="G18" s="639"/>
      <c r="H18" s="639"/>
      <c r="I18" s="639"/>
      <c r="J18" s="639"/>
      <c r="K18" s="639"/>
      <c r="L18" s="639"/>
      <c r="M18" s="639"/>
      <c r="N18" s="639"/>
      <c r="O18" s="639"/>
      <c r="P18" s="639"/>
      <c r="Q18" s="640"/>
      <c r="R18" s="641">
        <v>12372911</v>
      </c>
      <c r="S18" s="642"/>
      <c r="T18" s="642"/>
      <c r="U18" s="642"/>
      <c r="V18" s="642"/>
      <c r="W18" s="642"/>
      <c r="X18" s="642"/>
      <c r="Y18" s="643"/>
      <c r="Z18" s="644">
        <v>33</v>
      </c>
      <c r="AA18" s="644"/>
      <c r="AB18" s="644"/>
      <c r="AC18" s="644"/>
      <c r="AD18" s="645">
        <v>11184722</v>
      </c>
      <c r="AE18" s="645"/>
      <c r="AF18" s="645"/>
      <c r="AG18" s="645"/>
      <c r="AH18" s="645"/>
      <c r="AI18" s="645"/>
      <c r="AJ18" s="645"/>
      <c r="AK18" s="645"/>
      <c r="AL18" s="646">
        <v>68.2</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44" t="s">
        <v>129</v>
      </c>
      <c r="BP18" s="644"/>
      <c r="BQ18" s="644"/>
      <c r="BR18" s="644"/>
      <c r="BS18" s="650" t="s">
        <v>129</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129</v>
      </c>
      <c r="DA18" s="644"/>
      <c r="DB18" s="644"/>
      <c r="DC18" s="644"/>
      <c r="DD18" s="650" t="s">
        <v>129</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c r="B19" s="638" t="s">
        <v>268</v>
      </c>
      <c r="C19" s="639"/>
      <c r="D19" s="639"/>
      <c r="E19" s="639"/>
      <c r="F19" s="639"/>
      <c r="G19" s="639"/>
      <c r="H19" s="639"/>
      <c r="I19" s="639"/>
      <c r="J19" s="639"/>
      <c r="K19" s="639"/>
      <c r="L19" s="639"/>
      <c r="M19" s="639"/>
      <c r="N19" s="639"/>
      <c r="O19" s="639"/>
      <c r="P19" s="639"/>
      <c r="Q19" s="640"/>
      <c r="R19" s="641">
        <v>11184722</v>
      </c>
      <c r="S19" s="642"/>
      <c r="T19" s="642"/>
      <c r="U19" s="642"/>
      <c r="V19" s="642"/>
      <c r="W19" s="642"/>
      <c r="X19" s="642"/>
      <c r="Y19" s="643"/>
      <c r="Z19" s="644">
        <v>29.8</v>
      </c>
      <c r="AA19" s="644"/>
      <c r="AB19" s="644"/>
      <c r="AC19" s="644"/>
      <c r="AD19" s="645">
        <v>11184722</v>
      </c>
      <c r="AE19" s="645"/>
      <c r="AF19" s="645"/>
      <c r="AG19" s="645"/>
      <c r="AH19" s="645"/>
      <c r="AI19" s="645"/>
      <c r="AJ19" s="645"/>
      <c r="AK19" s="645"/>
      <c r="AL19" s="646">
        <v>68.2</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t="s">
        <v>129</v>
      </c>
      <c r="BH19" s="642"/>
      <c r="BI19" s="642"/>
      <c r="BJ19" s="642"/>
      <c r="BK19" s="642"/>
      <c r="BL19" s="642"/>
      <c r="BM19" s="642"/>
      <c r="BN19" s="643"/>
      <c r="BO19" s="644" t="s">
        <v>129</v>
      </c>
      <c r="BP19" s="644"/>
      <c r="BQ19" s="644"/>
      <c r="BR19" s="644"/>
      <c r="BS19" s="650" t="s">
        <v>129</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129</v>
      </c>
      <c r="DA19" s="644"/>
      <c r="DB19" s="644"/>
      <c r="DC19" s="644"/>
      <c r="DD19" s="650" t="s">
        <v>129</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c r="B20" s="638" t="s">
        <v>271</v>
      </c>
      <c r="C20" s="639"/>
      <c r="D20" s="639"/>
      <c r="E20" s="639"/>
      <c r="F20" s="639"/>
      <c r="G20" s="639"/>
      <c r="H20" s="639"/>
      <c r="I20" s="639"/>
      <c r="J20" s="639"/>
      <c r="K20" s="639"/>
      <c r="L20" s="639"/>
      <c r="M20" s="639"/>
      <c r="N20" s="639"/>
      <c r="O20" s="639"/>
      <c r="P20" s="639"/>
      <c r="Q20" s="640"/>
      <c r="R20" s="641">
        <v>1188189</v>
      </c>
      <c r="S20" s="642"/>
      <c r="T20" s="642"/>
      <c r="U20" s="642"/>
      <c r="V20" s="642"/>
      <c r="W20" s="642"/>
      <c r="X20" s="642"/>
      <c r="Y20" s="643"/>
      <c r="Z20" s="644">
        <v>3.2</v>
      </c>
      <c r="AA20" s="644"/>
      <c r="AB20" s="644"/>
      <c r="AC20" s="644"/>
      <c r="AD20" s="645" t="s">
        <v>129</v>
      </c>
      <c r="AE20" s="645"/>
      <c r="AF20" s="645"/>
      <c r="AG20" s="645"/>
      <c r="AH20" s="645"/>
      <c r="AI20" s="645"/>
      <c r="AJ20" s="645"/>
      <c r="AK20" s="645"/>
      <c r="AL20" s="646" t="s">
        <v>129</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t="s">
        <v>129</v>
      </c>
      <c r="BH20" s="642"/>
      <c r="BI20" s="642"/>
      <c r="BJ20" s="642"/>
      <c r="BK20" s="642"/>
      <c r="BL20" s="642"/>
      <c r="BM20" s="642"/>
      <c r="BN20" s="643"/>
      <c r="BO20" s="644" t="s">
        <v>129</v>
      </c>
      <c r="BP20" s="644"/>
      <c r="BQ20" s="644"/>
      <c r="BR20" s="644"/>
      <c r="BS20" s="650" t="s">
        <v>129</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36302010</v>
      </c>
      <c r="CS20" s="642"/>
      <c r="CT20" s="642"/>
      <c r="CU20" s="642"/>
      <c r="CV20" s="642"/>
      <c r="CW20" s="642"/>
      <c r="CX20" s="642"/>
      <c r="CY20" s="643"/>
      <c r="CZ20" s="644">
        <v>100</v>
      </c>
      <c r="DA20" s="644"/>
      <c r="DB20" s="644"/>
      <c r="DC20" s="644"/>
      <c r="DD20" s="650">
        <v>7618350</v>
      </c>
      <c r="DE20" s="642"/>
      <c r="DF20" s="642"/>
      <c r="DG20" s="642"/>
      <c r="DH20" s="642"/>
      <c r="DI20" s="642"/>
      <c r="DJ20" s="642"/>
      <c r="DK20" s="642"/>
      <c r="DL20" s="642"/>
      <c r="DM20" s="642"/>
      <c r="DN20" s="642"/>
      <c r="DO20" s="642"/>
      <c r="DP20" s="643"/>
      <c r="DQ20" s="650">
        <v>18420241</v>
      </c>
      <c r="DR20" s="642"/>
      <c r="DS20" s="642"/>
      <c r="DT20" s="642"/>
      <c r="DU20" s="642"/>
      <c r="DV20" s="642"/>
      <c r="DW20" s="642"/>
      <c r="DX20" s="642"/>
      <c r="DY20" s="642"/>
      <c r="DZ20" s="642"/>
      <c r="EA20" s="642"/>
      <c r="EB20" s="642"/>
      <c r="EC20" s="651"/>
    </row>
    <row r="21" spans="2:133" ht="11.25" customHeight="1">
      <c r="B21" s="638" t="s">
        <v>274</v>
      </c>
      <c r="C21" s="639"/>
      <c r="D21" s="639"/>
      <c r="E21" s="639"/>
      <c r="F21" s="639"/>
      <c r="G21" s="639"/>
      <c r="H21" s="639"/>
      <c r="I21" s="639"/>
      <c r="J21" s="639"/>
      <c r="K21" s="639"/>
      <c r="L21" s="639"/>
      <c r="M21" s="639"/>
      <c r="N21" s="639"/>
      <c r="O21" s="639"/>
      <c r="P21" s="639"/>
      <c r="Q21" s="640"/>
      <c r="R21" s="641" t="s">
        <v>129</v>
      </c>
      <c r="S21" s="642"/>
      <c r="T21" s="642"/>
      <c r="U21" s="642"/>
      <c r="V21" s="642"/>
      <c r="W21" s="642"/>
      <c r="X21" s="642"/>
      <c r="Y21" s="643"/>
      <c r="Z21" s="644" t="s">
        <v>129</v>
      </c>
      <c r="AA21" s="644"/>
      <c r="AB21" s="644"/>
      <c r="AC21" s="644"/>
      <c r="AD21" s="645" t="s">
        <v>129</v>
      </c>
      <c r="AE21" s="645"/>
      <c r="AF21" s="645"/>
      <c r="AG21" s="645"/>
      <c r="AH21" s="645"/>
      <c r="AI21" s="645"/>
      <c r="AJ21" s="645"/>
      <c r="AK21" s="645"/>
      <c r="AL21" s="646" t="s">
        <v>129</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t="s">
        <v>129</v>
      </c>
      <c r="BH21" s="642"/>
      <c r="BI21" s="642"/>
      <c r="BJ21" s="642"/>
      <c r="BK21" s="642"/>
      <c r="BL21" s="642"/>
      <c r="BM21" s="642"/>
      <c r="BN21" s="643"/>
      <c r="BO21" s="644" t="s">
        <v>129</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276</v>
      </c>
      <c r="C22" s="639"/>
      <c r="D22" s="639"/>
      <c r="E22" s="639"/>
      <c r="F22" s="639"/>
      <c r="G22" s="639"/>
      <c r="H22" s="639"/>
      <c r="I22" s="639"/>
      <c r="J22" s="639"/>
      <c r="K22" s="639"/>
      <c r="L22" s="639"/>
      <c r="M22" s="639"/>
      <c r="N22" s="639"/>
      <c r="O22" s="639"/>
      <c r="P22" s="639"/>
      <c r="Q22" s="640"/>
      <c r="R22" s="641">
        <v>17447530</v>
      </c>
      <c r="S22" s="642"/>
      <c r="T22" s="642"/>
      <c r="U22" s="642"/>
      <c r="V22" s="642"/>
      <c r="W22" s="642"/>
      <c r="X22" s="642"/>
      <c r="Y22" s="643"/>
      <c r="Z22" s="644">
        <v>46.6</v>
      </c>
      <c r="AA22" s="644"/>
      <c r="AB22" s="644"/>
      <c r="AC22" s="644"/>
      <c r="AD22" s="645">
        <v>16259341</v>
      </c>
      <c r="AE22" s="645"/>
      <c r="AF22" s="645"/>
      <c r="AG22" s="645"/>
      <c r="AH22" s="645"/>
      <c r="AI22" s="645"/>
      <c r="AJ22" s="645"/>
      <c r="AK22" s="645"/>
      <c r="AL22" s="646">
        <v>99.2</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129</v>
      </c>
      <c r="BH22" s="642"/>
      <c r="BI22" s="642"/>
      <c r="BJ22" s="642"/>
      <c r="BK22" s="642"/>
      <c r="BL22" s="642"/>
      <c r="BM22" s="642"/>
      <c r="BN22" s="643"/>
      <c r="BO22" s="644" t="s">
        <v>129</v>
      </c>
      <c r="BP22" s="644"/>
      <c r="BQ22" s="644"/>
      <c r="BR22" s="644"/>
      <c r="BS22" s="650" t="s">
        <v>129</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279</v>
      </c>
      <c r="C23" s="639"/>
      <c r="D23" s="639"/>
      <c r="E23" s="639"/>
      <c r="F23" s="639"/>
      <c r="G23" s="639"/>
      <c r="H23" s="639"/>
      <c r="I23" s="639"/>
      <c r="J23" s="639"/>
      <c r="K23" s="639"/>
      <c r="L23" s="639"/>
      <c r="M23" s="639"/>
      <c r="N23" s="639"/>
      <c r="O23" s="639"/>
      <c r="P23" s="639"/>
      <c r="Q23" s="640"/>
      <c r="R23" s="641">
        <v>4632</v>
      </c>
      <c r="S23" s="642"/>
      <c r="T23" s="642"/>
      <c r="U23" s="642"/>
      <c r="V23" s="642"/>
      <c r="W23" s="642"/>
      <c r="X23" s="642"/>
      <c r="Y23" s="643"/>
      <c r="Z23" s="644">
        <v>0</v>
      </c>
      <c r="AA23" s="644"/>
      <c r="AB23" s="644"/>
      <c r="AC23" s="644"/>
      <c r="AD23" s="645">
        <v>4632</v>
      </c>
      <c r="AE23" s="645"/>
      <c r="AF23" s="645"/>
      <c r="AG23" s="645"/>
      <c r="AH23" s="645"/>
      <c r="AI23" s="645"/>
      <c r="AJ23" s="645"/>
      <c r="AK23" s="645"/>
      <c r="AL23" s="646">
        <v>0</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t="s">
        <v>129</v>
      </c>
      <c r="BH23" s="642"/>
      <c r="BI23" s="642"/>
      <c r="BJ23" s="642"/>
      <c r="BK23" s="642"/>
      <c r="BL23" s="642"/>
      <c r="BM23" s="642"/>
      <c r="BN23" s="643"/>
      <c r="BO23" s="644" t="s">
        <v>129</v>
      </c>
      <c r="BP23" s="644"/>
      <c r="BQ23" s="644"/>
      <c r="BR23" s="644"/>
      <c r="BS23" s="650" t="s">
        <v>129</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c r="B24" s="638" t="s">
        <v>286</v>
      </c>
      <c r="C24" s="639"/>
      <c r="D24" s="639"/>
      <c r="E24" s="639"/>
      <c r="F24" s="639"/>
      <c r="G24" s="639"/>
      <c r="H24" s="639"/>
      <c r="I24" s="639"/>
      <c r="J24" s="639"/>
      <c r="K24" s="639"/>
      <c r="L24" s="639"/>
      <c r="M24" s="639"/>
      <c r="N24" s="639"/>
      <c r="O24" s="639"/>
      <c r="P24" s="639"/>
      <c r="Q24" s="640"/>
      <c r="R24" s="641">
        <v>212828</v>
      </c>
      <c r="S24" s="642"/>
      <c r="T24" s="642"/>
      <c r="U24" s="642"/>
      <c r="V24" s="642"/>
      <c r="W24" s="642"/>
      <c r="X24" s="642"/>
      <c r="Y24" s="643"/>
      <c r="Z24" s="644">
        <v>0.6</v>
      </c>
      <c r="AA24" s="644"/>
      <c r="AB24" s="644"/>
      <c r="AC24" s="644"/>
      <c r="AD24" s="645" t="s">
        <v>129</v>
      </c>
      <c r="AE24" s="645"/>
      <c r="AF24" s="645"/>
      <c r="AG24" s="645"/>
      <c r="AH24" s="645"/>
      <c r="AI24" s="645"/>
      <c r="AJ24" s="645"/>
      <c r="AK24" s="645"/>
      <c r="AL24" s="646" t="s">
        <v>129</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129</v>
      </c>
      <c r="BP24" s="644"/>
      <c r="BQ24" s="644"/>
      <c r="BR24" s="644"/>
      <c r="BS24" s="650" t="s">
        <v>129</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17811086</v>
      </c>
      <c r="CS24" s="631"/>
      <c r="CT24" s="631"/>
      <c r="CU24" s="631"/>
      <c r="CV24" s="631"/>
      <c r="CW24" s="631"/>
      <c r="CX24" s="631"/>
      <c r="CY24" s="632"/>
      <c r="CZ24" s="635">
        <v>49.1</v>
      </c>
      <c r="DA24" s="636"/>
      <c r="DB24" s="636"/>
      <c r="DC24" s="655"/>
      <c r="DD24" s="674">
        <v>10385625</v>
      </c>
      <c r="DE24" s="631"/>
      <c r="DF24" s="631"/>
      <c r="DG24" s="631"/>
      <c r="DH24" s="631"/>
      <c r="DI24" s="631"/>
      <c r="DJ24" s="631"/>
      <c r="DK24" s="632"/>
      <c r="DL24" s="674">
        <v>10290297</v>
      </c>
      <c r="DM24" s="631"/>
      <c r="DN24" s="631"/>
      <c r="DO24" s="631"/>
      <c r="DP24" s="631"/>
      <c r="DQ24" s="631"/>
      <c r="DR24" s="631"/>
      <c r="DS24" s="631"/>
      <c r="DT24" s="631"/>
      <c r="DU24" s="631"/>
      <c r="DV24" s="632"/>
      <c r="DW24" s="635">
        <v>60.1</v>
      </c>
      <c r="DX24" s="636"/>
      <c r="DY24" s="636"/>
      <c r="DZ24" s="636"/>
      <c r="EA24" s="636"/>
      <c r="EB24" s="636"/>
      <c r="EC24" s="637"/>
    </row>
    <row r="25" spans="2:133" ht="11.25" customHeight="1">
      <c r="B25" s="638" t="s">
        <v>289</v>
      </c>
      <c r="C25" s="639"/>
      <c r="D25" s="639"/>
      <c r="E25" s="639"/>
      <c r="F25" s="639"/>
      <c r="G25" s="639"/>
      <c r="H25" s="639"/>
      <c r="I25" s="639"/>
      <c r="J25" s="639"/>
      <c r="K25" s="639"/>
      <c r="L25" s="639"/>
      <c r="M25" s="639"/>
      <c r="N25" s="639"/>
      <c r="O25" s="639"/>
      <c r="P25" s="639"/>
      <c r="Q25" s="640"/>
      <c r="R25" s="641">
        <v>529020</v>
      </c>
      <c r="S25" s="642"/>
      <c r="T25" s="642"/>
      <c r="U25" s="642"/>
      <c r="V25" s="642"/>
      <c r="W25" s="642"/>
      <c r="X25" s="642"/>
      <c r="Y25" s="643"/>
      <c r="Z25" s="644">
        <v>1.4</v>
      </c>
      <c r="AA25" s="644"/>
      <c r="AB25" s="644"/>
      <c r="AC25" s="644"/>
      <c r="AD25" s="645">
        <v>32235</v>
      </c>
      <c r="AE25" s="645"/>
      <c r="AF25" s="645"/>
      <c r="AG25" s="645"/>
      <c r="AH25" s="645"/>
      <c r="AI25" s="645"/>
      <c r="AJ25" s="645"/>
      <c r="AK25" s="645"/>
      <c r="AL25" s="646">
        <v>0.2</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129</v>
      </c>
      <c r="BP25" s="644"/>
      <c r="BQ25" s="644"/>
      <c r="BR25" s="644"/>
      <c r="BS25" s="650" t="s">
        <v>129</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4313168</v>
      </c>
      <c r="CS25" s="677"/>
      <c r="CT25" s="677"/>
      <c r="CU25" s="677"/>
      <c r="CV25" s="677"/>
      <c r="CW25" s="677"/>
      <c r="CX25" s="677"/>
      <c r="CY25" s="678"/>
      <c r="CZ25" s="646">
        <v>11.9</v>
      </c>
      <c r="DA25" s="675"/>
      <c r="DB25" s="675"/>
      <c r="DC25" s="679"/>
      <c r="DD25" s="650">
        <v>3983755</v>
      </c>
      <c r="DE25" s="677"/>
      <c r="DF25" s="677"/>
      <c r="DG25" s="677"/>
      <c r="DH25" s="677"/>
      <c r="DI25" s="677"/>
      <c r="DJ25" s="677"/>
      <c r="DK25" s="678"/>
      <c r="DL25" s="650">
        <v>3892985</v>
      </c>
      <c r="DM25" s="677"/>
      <c r="DN25" s="677"/>
      <c r="DO25" s="677"/>
      <c r="DP25" s="677"/>
      <c r="DQ25" s="677"/>
      <c r="DR25" s="677"/>
      <c r="DS25" s="677"/>
      <c r="DT25" s="677"/>
      <c r="DU25" s="677"/>
      <c r="DV25" s="678"/>
      <c r="DW25" s="646">
        <v>22.8</v>
      </c>
      <c r="DX25" s="675"/>
      <c r="DY25" s="675"/>
      <c r="DZ25" s="675"/>
      <c r="EA25" s="675"/>
      <c r="EB25" s="675"/>
      <c r="EC25" s="676"/>
    </row>
    <row r="26" spans="2:133" ht="11.25" customHeight="1">
      <c r="B26" s="638" t="s">
        <v>292</v>
      </c>
      <c r="C26" s="639"/>
      <c r="D26" s="639"/>
      <c r="E26" s="639"/>
      <c r="F26" s="639"/>
      <c r="G26" s="639"/>
      <c r="H26" s="639"/>
      <c r="I26" s="639"/>
      <c r="J26" s="639"/>
      <c r="K26" s="639"/>
      <c r="L26" s="639"/>
      <c r="M26" s="639"/>
      <c r="N26" s="639"/>
      <c r="O26" s="639"/>
      <c r="P26" s="639"/>
      <c r="Q26" s="640"/>
      <c r="R26" s="641">
        <v>35627</v>
      </c>
      <c r="S26" s="642"/>
      <c r="T26" s="642"/>
      <c r="U26" s="642"/>
      <c r="V26" s="642"/>
      <c r="W26" s="642"/>
      <c r="X26" s="642"/>
      <c r="Y26" s="643"/>
      <c r="Z26" s="644">
        <v>0.1</v>
      </c>
      <c r="AA26" s="644"/>
      <c r="AB26" s="644"/>
      <c r="AC26" s="644"/>
      <c r="AD26" s="645" t="s">
        <v>129</v>
      </c>
      <c r="AE26" s="645"/>
      <c r="AF26" s="645"/>
      <c r="AG26" s="645"/>
      <c r="AH26" s="645"/>
      <c r="AI26" s="645"/>
      <c r="AJ26" s="645"/>
      <c r="AK26" s="645"/>
      <c r="AL26" s="646" t="s">
        <v>129</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129</v>
      </c>
      <c r="BP26" s="644"/>
      <c r="BQ26" s="644"/>
      <c r="BR26" s="644"/>
      <c r="BS26" s="650" t="s">
        <v>129</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2837395</v>
      </c>
      <c r="CS26" s="642"/>
      <c r="CT26" s="642"/>
      <c r="CU26" s="642"/>
      <c r="CV26" s="642"/>
      <c r="CW26" s="642"/>
      <c r="CX26" s="642"/>
      <c r="CY26" s="643"/>
      <c r="CZ26" s="646">
        <v>7.8</v>
      </c>
      <c r="DA26" s="675"/>
      <c r="DB26" s="675"/>
      <c r="DC26" s="679"/>
      <c r="DD26" s="650">
        <v>2574814</v>
      </c>
      <c r="DE26" s="642"/>
      <c r="DF26" s="642"/>
      <c r="DG26" s="642"/>
      <c r="DH26" s="642"/>
      <c r="DI26" s="642"/>
      <c r="DJ26" s="642"/>
      <c r="DK26" s="643"/>
      <c r="DL26" s="650" t="s">
        <v>129</v>
      </c>
      <c r="DM26" s="642"/>
      <c r="DN26" s="642"/>
      <c r="DO26" s="642"/>
      <c r="DP26" s="642"/>
      <c r="DQ26" s="642"/>
      <c r="DR26" s="642"/>
      <c r="DS26" s="642"/>
      <c r="DT26" s="642"/>
      <c r="DU26" s="642"/>
      <c r="DV26" s="643"/>
      <c r="DW26" s="646" t="s">
        <v>129</v>
      </c>
      <c r="DX26" s="675"/>
      <c r="DY26" s="675"/>
      <c r="DZ26" s="675"/>
      <c r="EA26" s="675"/>
      <c r="EB26" s="675"/>
      <c r="EC26" s="676"/>
    </row>
    <row r="27" spans="2:133" ht="11.25" customHeight="1">
      <c r="B27" s="638" t="s">
        <v>295</v>
      </c>
      <c r="C27" s="639"/>
      <c r="D27" s="639"/>
      <c r="E27" s="639"/>
      <c r="F27" s="639"/>
      <c r="G27" s="639"/>
      <c r="H27" s="639"/>
      <c r="I27" s="639"/>
      <c r="J27" s="639"/>
      <c r="K27" s="639"/>
      <c r="L27" s="639"/>
      <c r="M27" s="639"/>
      <c r="N27" s="639"/>
      <c r="O27" s="639"/>
      <c r="P27" s="639"/>
      <c r="Q27" s="640"/>
      <c r="R27" s="641">
        <v>6748343</v>
      </c>
      <c r="S27" s="642"/>
      <c r="T27" s="642"/>
      <c r="U27" s="642"/>
      <c r="V27" s="642"/>
      <c r="W27" s="642"/>
      <c r="X27" s="642"/>
      <c r="Y27" s="643"/>
      <c r="Z27" s="644">
        <v>18</v>
      </c>
      <c r="AA27" s="644"/>
      <c r="AB27" s="644"/>
      <c r="AC27" s="644"/>
      <c r="AD27" s="645" t="s">
        <v>129</v>
      </c>
      <c r="AE27" s="645"/>
      <c r="AF27" s="645"/>
      <c r="AG27" s="645"/>
      <c r="AH27" s="645"/>
      <c r="AI27" s="645"/>
      <c r="AJ27" s="645"/>
      <c r="AK27" s="645"/>
      <c r="AL27" s="646" t="s">
        <v>129</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3997252</v>
      </c>
      <c r="BH27" s="642"/>
      <c r="BI27" s="642"/>
      <c r="BJ27" s="642"/>
      <c r="BK27" s="642"/>
      <c r="BL27" s="642"/>
      <c r="BM27" s="642"/>
      <c r="BN27" s="643"/>
      <c r="BO27" s="644">
        <v>100</v>
      </c>
      <c r="BP27" s="644"/>
      <c r="BQ27" s="644"/>
      <c r="BR27" s="644"/>
      <c r="BS27" s="650">
        <v>32728</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9398887</v>
      </c>
      <c r="CS27" s="677"/>
      <c r="CT27" s="677"/>
      <c r="CU27" s="677"/>
      <c r="CV27" s="677"/>
      <c r="CW27" s="677"/>
      <c r="CX27" s="677"/>
      <c r="CY27" s="678"/>
      <c r="CZ27" s="646">
        <v>25.9</v>
      </c>
      <c r="DA27" s="675"/>
      <c r="DB27" s="675"/>
      <c r="DC27" s="679"/>
      <c r="DD27" s="650">
        <v>2574748</v>
      </c>
      <c r="DE27" s="677"/>
      <c r="DF27" s="677"/>
      <c r="DG27" s="677"/>
      <c r="DH27" s="677"/>
      <c r="DI27" s="677"/>
      <c r="DJ27" s="677"/>
      <c r="DK27" s="678"/>
      <c r="DL27" s="650">
        <v>2570190</v>
      </c>
      <c r="DM27" s="677"/>
      <c r="DN27" s="677"/>
      <c r="DO27" s="677"/>
      <c r="DP27" s="677"/>
      <c r="DQ27" s="677"/>
      <c r="DR27" s="677"/>
      <c r="DS27" s="677"/>
      <c r="DT27" s="677"/>
      <c r="DU27" s="677"/>
      <c r="DV27" s="678"/>
      <c r="DW27" s="646">
        <v>15</v>
      </c>
      <c r="DX27" s="675"/>
      <c r="DY27" s="675"/>
      <c r="DZ27" s="675"/>
      <c r="EA27" s="675"/>
      <c r="EB27" s="675"/>
      <c r="EC27" s="676"/>
    </row>
    <row r="28" spans="2:133" ht="11.25" customHeight="1">
      <c r="B28" s="683" t="s">
        <v>298</v>
      </c>
      <c r="C28" s="684"/>
      <c r="D28" s="684"/>
      <c r="E28" s="684"/>
      <c r="F28" s="684"/>
      <c r="G28" s="684"/>
      <c r="H28" s="684"/>
      <c r="I28" s="684"/>
      <c r="J28" s="684"/>
      <c r="K28" s="684"/>
      <c r="L28" s="684"/>
      <c r="M28" s="684"/>
      <c r="N28" s="684"/>
      <c r="O28" s="684"/>
      <c r="P28" s="684"/>
      <c r="Q28" s="685"/>
      <c r="R28" s="641" t="s">
        <v>129</v>
      </c>
      <c r="S28" s="642"/>
      <c r="T28" s="642"/>
      <c r="U28" s="642"/>
      <c r="V28" s="642"/>
      <c r="W28" s="642"/>
      <c r="X28" s="642"/>
      <c r="Y28" s="643"/>
      <c r="Z28" s="644" t="s">
        <v>129</v>
      </c>
      <c r="AA28" s="644"/>
      <c r="AB28" s="644"/>
      <c r="AC28" s="644"/>
      <c r="AD28" s="645" t="s">
        <v>129</v>
      </c>
      <c r="AE28" s="645"/>
      <c r="AF28" s="645"/>
      <c r="AG28" s="645"/>
      <c r="AH28" s="645"/>
      <c r="AI28" s="645"/>
      <c r="AJ28" s="645"/>
      <c r="AK28" s="645"/>
      <c r="AL28" s="646" t="s">
        <v>129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4099031</v>
      </c>
      <c r="CS28" s="642"/>
      <c r="CT28" s="642"/>
      <c r="CU28" s="642"/>
      <c r="CV28" s="642"/>
      <c r="CW28" s="642"/>
      <c r="CX28" s="642"/>
      <c r="CY28" s="643"/>
      <c r="CZ28" s="646">
        <v>11.3</v>
      </c>
      <c r="DA28" s="675"/>
      <c r="DB28" s="675"/>
      <c r="DC28" s="679"/>
      <c r="DD28" s="650">
        <v>3827122</v>
      </c>
      <c r="DE28" s="642"/>
      <c r="DF28" s="642"/>
      <c r="DG28" s="642"/>
      <c r="DH28" s="642"/>
      <c r="DI28" s="642"/>
      <c r="DJ28" s="642"/>
      <c r="DK28" s="643"/>
      <c r="DL28" s="650">
        <v>3827122</v>
      </c>
      <c r="DM28" s="642"/>
      <c r="DN28" s="642"/>
      <c r="DO28" s="642"/>
      <c r="DP28" s="642"/>
      <c r="DQ28" s="642"/>
      <c r="DR28" s="642"/>
      <c r="DS28" s="642"/>
      <c r="DT28" s="642"/>
      <c r="DU28" s="642"/>
      <c r="DV28" s="643"/>
      <c r="DW28" s="646">
        <v>22.4</v>
      </c>
      <c r="DX28" s="675"/>
      <c r="DY28" s="675"/>
      <c r="DZ28" s="675"/>
      <c r="EA28" s="675"/>
      <c r="EB28" s="675"/>
      <c r="EC28" s="676"/>
    </row>
    <row r="29" spans="2:133" ht="11.25" customHeight="1">
      <c r="B29" s="638" t="s">
        <v>300</v>
      </c>
      <c r="C29" s="639"/>
      <c r="D29" s="639"/>
      <c r="E29" s="639"/>
      <c r="F29" s="639"/>
      <c r="G29" s="639"/>
      <c r="H29" s="639"/>
      <c r="I29" s="639"/>
      <c r="J29" s="639"/>
      <c r="K29" s="639"/>
      <c r="L29" s="639"/>
      <c r="M29" s="639"/>
      <c r="N29" s="639"/>
      <c r="O29" s="639"/>
      <c r="P29" s="639"/>
      <c r="Q29" s="640"/>
      <c r="R29" s="641">
        <v>2130424</v>
      </c>
      <c r="S29" s="642"/>
      <c r="T29" s="642"/>
      <c r="U29" s="642"/>
      <c r="V29" s="642"/>
      <c r="W29" s="642"/>
      <c r="X29" s="642"/>
      <c r="Y29" s="643"/>
      <c r="Z29" s="644">
        <v>5.7</v>
      </c>
      <c r="AA29" s="644"/>
      <c r="AB29" s="644"/>
      <c r="AC29" s="644"/>
      <c r="AD29" s="645" t="s">
        <v>129</v>
      </c>
      <c r="AE29" s="645"/>
      <c r="AF29" s="645"/>
      <c r="AG29" s="645"/>
      <c r="AH29" s="645"/>
      <c r="AI29" s="645"/>
      <c r="AJ29" s="645"/>
      <c r="AK29" s="645"/>
      <c r="AL29" s="646" t="s">
        <v>129</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70</v>
      </c>
      <c r="CG29" s="657"/>
      <c r="CH29" s="657"/>
      <c r="CI29" s="657"/>
      <c r="CJ29" s="657"/>
      <c r="CK29" s="657"/>
      <c r="CL29" s="657"/>
      <c r="CM29" s="657"/>
      <c r="CN29" s="657"/>
      <c r="CO29" s="657"/>
      <c r="CP29" s="657"/>
      <c r="CQ29" s="658"/>
      <c r="CR29" s="641">
        <v>4097786</v>
      </c>
      <c r="CS29" s="677"/>
      <c r="CT29" s="677"/>
      <c r="CU29" s="677"/>
      <c r="CV29" s="677"/>
      <c r="CW29" s="677"/>
      <c r="CX29" s="677"/>
      <c r="CY29" s="678"/>
      <c r="CZ29" s="646">
        <v>11.3</v>
      </c>
      <c r="DA29" s="675"/>
      <c r="DB29" s="675"/>
      <c r="DC29" s="679"/>
      <c r="DD29" s="650">
        <v>3825877</v>
      </c>
      <c r="DE29" s="677"/>
      <c r="DF29" s="677"/>
      <c r="DG29" s="677"/>
      <c r="DH29" s="677"/>
      <c r="DI29" s="677"/>
      <c r="DJ29" s="677"/>
      <c r="DK29" s="678"/>
      <c r="DL29" s="650">
        <v>3825877</v>
      </c>
      <c r="DM29" s="677"/>
      <c r="DN29" s="677"/>
      <c r="DO29" s="677"/>
      <c r="DP29" s="677"/>
      <c r="DQ29" s="677"/>
      <c r="DR29" s="677"/>
      <c r="DS29" s="677"/>
      <c r="DT29" s="677"/>
      <c r="DU29" s="677"/>
      <c r="DV29" s="678"/>
      <c r="DW29" s="646">
        <v>22.4</v>
      </c>
      <c r="DX29" s="675"/>
      <c r="DY29" s="675"/>
      <c r="DZ29" s="675"/>
      <c r="EA29" s="675"/>
      <c r="EB29" s="675"/>
      <c r="EC29" s="676"/>
    </row>
    <row r="30" spans="2:133" ht="11.25" customHeight="1">
      <c r="B30" s="638" t="s">
        <v>304</v>
      </c>
      <c r="C30" s="639"/>
      <c r="D30" s="639"/>
      <c r="E30" s="639"/>
      <c r="F30" s="639"/>
      <c r="G30" s="639"/>
      <c r="H30" s="639"/>
      <c r="I30" s="639"/>
      <c r="J30" s="639"/>
      <c r="K30" s="639"/>
      <c r="L30" s="639"/>
      <c r="M30" s="639"/>
      <c r="N30" s="639"/>
      <c r="O30" s="639"/>
      <c r="P30" s="639"/>
      <c r="Q30" s="640"/>
      <c r="R30" s="641">
        <v>236265</v>
      </c>
      <c r="S30" s="642"/>
      <c r="T30" s="642"/>
      <c r="U30" s="642"/>
      <c r="V30" s="642"/>
      <c r="W30" s="642"/>
      <c r="X30" s="642"/>
      <c r="Y30" s="643"/>
      <c r="Z30" s="644">
        <v>0.6</v>
      </c>
      <c r="AA30" s="644"/>
      <c r="AB30" s="644"/>
      <c r="AC30" s="644"/>
      <c r="AD30" s="645">
        <v>95113</v>
      </c>
      <c r="AE30" s="645"/>
      <c r="AF30" s="645"/>
      <c r="AG30" s="645"/>
      <c r="AH30" s="645"/>
      <c r="AI30" s="645"/>
      <c r="AJ30" s="645"/>
      <c r="AK30" s="645"/>
      <c r="AL30" s="646">
        <v>0.6</v>
      </c>
      <c r="AM30" s="647"/>
      <c r="AN30" s="647"/>
      <c r="AO30" s="648"/>
      <c r="AP30" s="689" t="s">
        <v>305</v>
      </c>
      <c r="AQ30" s="690"/>
      <c r="AR30" s="690"/>
      <c r="AS30" s="690"/>
      <c r="AT30" s="695" t="s">
        <v>306</v>
      </c>
      <c r="AU30" s="230"/>
      <c r="AV30" s="230"/>
      <c r="AW30" s="230"/>
      <c r="AX30" s="627" t="s">
        <v>185</v>
      </c>
      <c r="AY30" s="628"/>
      <c r="AZ30" s="628"/>
      <c r="BA30" s="628"/>
      <c r="BB30" s="628"/>
      <c r="BC30" s="628"/>
      <c r="BD30" s="628"/>
      <c r="BE30" s="628"/>
      <c r="BF30" s="629"/>
      <c r="BG30" s="701">
        <v>99</v>
      </c>
      <c r="BH30" s="702"/>
      <c r="BI30" s="702"/>
      <c r="BJ30" s="702"/>
      <c r="BK30" s="702"/>
      <c r="BL30" s="702"/>
      <c r="BM30" s="636">
        <v>94.8</v>
      </c>
      <c r="BN30" s="702"/>
      <c r="BO30" s="702"/>
      <c r="BP30" s="702"/>
      <c r="BQ30" s="703"/>
      <c r="BR30" s="701">
        <v>98.6</v>
      </c>
      <c r="BS30" s="702"/>
      <c r="BT30" s="702"/>
      <c r="BU30" s="702"/>
      <c r="BV30" s="702"/>
      <c r="BW30" s="702"/>
      <c r="BX30" s="636">
        <v>93.8</v>
      </c>
      <c r="BY30" s="702"/>
      <c r="BZ30" s="702"/>
      <c r="CA30" s="702"/>
      <c r="CB30" s="703"/>
      <c r="CD30" s="706"/>
      <c r="CE30" s="707"/>
      <c r="CF30" s="656" t="s">
        <v>307</v>
      </c>
      <c r="CG30" s="657"/>
      <c r="CH30" s="657"/>
      <c r="CI30" s="657"/>
      <c r="CJ30" s="657"/>
      <c r="CK30" s="657"/>
      <c r="CL30" s="657"/>
      <c r="CM30" s="657"/>
      <c r="CN30" s="657"/>
      <c r="CO30" s="657"/>
      <c r="CP30" s="657"/>
      <c r="CQ30" s="658"/>
      <c r="CR30" s="641">
        <v>3866633</v>
      </c>
      <c r="CS30" s="642"/>
      <c r="CT30" s="642"/>
      <c r="CU30" s="642"/>
      <c r="CV30" s="642"/>
      <c r="CW30" s="642"/>
      <c r="CX30" s="642"/>
      <c r="CY30" s="643"/>
      <c r="CZ30" s="646">
        <v>10.7</v>
      </c>
      <c r="DA30" s="675"/>
      <c r="DB30" s="675"/>
      <c r="DC30" s="679"/>
      <c r="DD30" s="650">
        <v>3607571</v>
      </c>
      <c r="DE30" s="642"/>
      <c r="DF30" s="642"/>
      <c r="DG30" s="642"/>
      <c r="DH30" s="642"/>
      <c r="DI30" s="642"/>
      <c r="DJ30" s="642"/>
      <c r="DK30" s="643"/>
      <c r="DL30" s="650">
        <v>3607571</v>
      </c>
      <c r="DM30" s="642"/>
      <c r="DN30" s="642"/>
      <c r="DO30" s="642"/>
      <c r="DP30" s="642"/>
      <c r="DQ30" s="642"/>
      <c r="DR30" s="642"/>
      <c r="DS30" s="642"/>
      <c r="DT30" s="642"/>
      <c r="DU30" s="642"/>
      <c r="DV30" s="643"/>
      <c r="DW30" s="646">
        <v>21.1</v>
      </c>
      <c r="DX30" s="675"/>
      <c r="DY30" s="675"/>
      <c r="DZ30" s="675"/>
      <c r="EA30" s="675"/>
      <c r="EB30" s="675"/>
      <c r="EC30" s="676"/>
    </row>
    <row r="31" spans="2:133" ht="11.25" customHeight="1">
      <c r="B31" s="638" t="s">
        <v>308</v>
      </c>
      <c r="C31" s="639"/>
      <c r="D31" s="639"/>
      <c r="E31" s="639"/>
      <c r="F31" s="639"/>
      <c r="G31" s="639"/>
      <c r="H31" s="639"/>
      <c r="I31" s="639"/>
      <c r="J31" s="639"/>
      <c r="K31" s="639"/>
      <c r="L31" s="639"/>
      <c r="M31" s="639"/>
      <c r="N31" s="639"/>
      <c r="O31" s="639"/>
      <c r="P31" s="639"/>
      <c r="Q31" s="640"/>
      <c r="R31" s="641">
        <v>297849</v>
      </c>
      <c r="S31" s="642"/>
      <c r="T31" s="642"/>
      <c r="U31" s="642"/>
      <c r="V31" s="642"/>
      <c r="W31" s="642"/>
      <c r="X31" s="642"/>
      <c r="Y31" s="643"/>
      <c r="Z31" s="644">
        <v>0.8</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99</v>
      </c>
      <c r="BH31" s="677"/>
      <c r="BI31" s="677"/>
      <c r="BJ31" s="677"/>
      <c r="BK31" s="677"/>
      <c r="BL31" s="677"/>
      <c r="BM31" s="647">
        <v>96.9</v>
      </c>
      <c r="BN31" s="699"/>
      <c r="BO31" s="699"/>
      <c r="BP31" s="699"/>
      <c r="BQ31" s="700"/>
      <c r="BR31" s="698">
        <v>98.8</v>
      </c>
      <c r="BS31" s="677"/>
      <c r="BT31" s="677"/>
      <c r="BU31" s="677"/>
      <c r="BV31" s="677"/>
      <c r="BW31" s="677"/>
      <c r="BX31" s="647">
        <v>96.1</v>
      </c>
      <c r="BY31" s="699"/>
      <c r="BZ31" s="699"/>
      <c r="CA31" s="699"/>
      <c r="CB31" s="700"/>
      <c r="CD31" s="706"/>
      <c r="CE31" s="707"/>
      <c r="CF31" s="656" t="s">
        <v>311</v>
      </c>
      <c r="CG31" s="657"/>
      <c r="CH31" s="657"/>
      <c r="CI31" s="657"/>
      <c r="CJ31" s="657"/>
      <c r="CK31" s="657"/>
      <c r="CL31" s="657"/>
      <c r="CM31" s="657"/>
      <c r="CN31" s="657"/>
      <c r="CO31" s="657"/>
      <c r="CP31" s="657"/>
      <c r="CQ31" s="658"/>
      <c r="CR31" s="641">
        <v>231153</v>
      </c>
      <c r="CS31" s="677"/>
      <c r="CT31" s="677"/>
      <c r="CU31" s="677"/>
      <c r="CV31" s="677"/>
      <c r="CW31" s="677"/>
      <c r="CX31" s="677"/>
      <c r="CY31" s="678"/>
      <c r="CZ31" s="646">
        <v>0.6</v>
      </c>
      <c r="DA31" s="675"/>
      <c r="DB31" s="675"/>
      <c r="DC31" s="679"/>
      <c r="DD31" s="650">
        <v>218306</v>
      </c>
      <c r="DE31" s="677"/>
      <c r="DF31" s="677"/>
      <c r="DG31" s="677"/>
      <c r="DH31" s="677"/>
      <c r="DI31" s="677"/>
      <c r="DJ31" s="677"/>
      <c r="DK31" s="678"/>
      <c r="DL31" s="650">
        <v>218306</v>
      </c>
      <c r="DM31" s="677"/>
      <c r="DN31" s="677"/>
      <c r="DO31" s="677"/>
      <c r="DP31" s="677"/>
      <c r="DQ31" s="677"/>
      <c r="DR31" s="677"/>
      <c r="DS31" s="677"/>
      <c r="DT31" s="677"/>
      <c r="DU31" s="677"/>
      <c r="DV31" s="678"/>
      <c r="DW31" s="646">
        <v>1.3</v>
      </c>
      <c r="DX31" s="675"/>
      <c r="DY31" s="675"/>
      <c r="DZ31" s="675"/>
      <c r="EA31" s="675"/>
      <c r="EB31" s="675"/>
      <c r="EC31" s="676"/>
    </row>
    <row r="32" spans="2:133" ht="11.25" customHeight="1">
      <c r="B32" s="638" t="s">
        <v>312</v>
      </c>
      <c r="C32" s="639"/>
      <c r="D32" s="639"/>
      <c r="E32" s="639"/>
      <c r="F32" s="639"/>
      <c r="G32" s="639"/>
      <c r="H32" s="639"/>
      <c r="I32" s="639"/>
      <c r="J32" s="639"/>
      <c r="K32" s="639"/>
      <c r="L32" s="639"/>
      <c r="M32" s="639"/>
      <c r="N32" s="639"/>
      <c r="O32" s="639"/>
      <c r="P32" s="639"/>
      <c r="Q32" s="640"/>
      <c r="R32" s="641">
        <v>1871541</v>
      </c>
      <c r="S32" s="642"/>
      <c r="T32" s="642"/>
      <c r="U32" s="642"/>
      <c r="V32" s="642"/>
      <c r="W32" s="642"/>
      <c r="X32" s="642"/>
      <c r="Y32" s="643"/>
      <c r="Z32" s="644">
        <v>5</v>
      </c>
      <c r="AA32" s="644"/>
      <c r="AB32" s="644"/>
      <c r="AC32" s="644"/>
      <c r="AD32" s="645" t="s">
        <v>129</v>
      </c>
      <c r="AE32" s="645"/>
      <c r="AF32" s="645"/>
      <c r="AG32" s="645"/>
      <c r="AH32" s="645"/>
      <c r="AI32" s="645"/>
      <c r="AJ32" s="645"/>
      <c r="AK32" s="645"/>
      <c r="AL32" s="646" t="s">
        <v>129</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98.7</v>
      </c>
      <c r="BH32" s="711"/>
      <c r="BI32" s="711"/>
      <c r="BJ32" s="711"/>
      <c r="BK32" s="711"/>
      <c r="BL32" s="711"/>
      <c r="BM32" s="712">
        <v>91.2</v>
      </c>
      <c r="BN32" s="711"/>
      <c r="BO32" s="711"/>
      <c r="BP32" s="711"/>
      <c r="BQ32" s="713"/>
      <c r="BR32" s="710">
        <v>98.2</v>
      </c>
      <c r="BS32" s="711"/>
      <c r="BT32" s="711"/>
      <c r="BU32" s="711"/>
      <c r="BV32" s="711"/>
      <c r="BW32" s="711"/>
      <c r="BX32" s="712">
        <v>89.9</v>
      </c>
      <c r="BY32" s="711"/>
      <c r="BZ32" s="711"/>
      <c r="CA32" s="711"/>
      <c r="CB32" s="713"/>
      <c r="CD32" s="708"/>
      <c r="CE32" s="709"/>
      <c r="CF32" s="656" t="s">
        <v>314</v>
      </c>
      <c r="CG32" s="657"/>
      <c r="CH32" s="657"/>
      <c r="CI32" s="657"/>
      <c r="CJ32" s="657"/>
      <c r="CK32" s="657"/>
      <c r="CL32" s="657"/>
      <c r="CM32" s="657"/>
      <c r="CN32" s="657"/>
      <c r="CO32" s="657"/>
      <c r="CP32" s="657"/>
      <c r="CQ32" s="658"/>
      <c r="CR32" s="641">
        <v>1245</v>
      </c>
      <c r="CS32" s="642"/>
      <c r="CT32" s="642"/>
      <c r="CU32" s="642"/>
      <c r="CV32" s="642"/>
      <c r="CW32" s="642"/>
      <c r="CX32" s="642"/>
      <c r="CY32" s="643"/>
      <c r="CZ32" s="646">
        <v>0</v>
      </c>
      <c r="DA32" s="675"/>
      <c r="DB32" s="675"/>
      <c r="DC32" s="679"/>
      <c r="DD32" s="650">
        <v>1245</v>
      </c>
      <c r="DE32" s="642"/>
      <c r="DF32" s="642"/>
      <c r="DG32" s="642"/>
      <c r="DH32" s="642"/>
      <c r="DI32" s="642"/>
      <c r="DJ32" s="642"/>
      <c r="DK32" s="643"/>
      <c r="DL32" s="650">
        <v>1245</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315</v>
      </c>
      <c r="C33" s="639"/>
      <c r="D33" s="639"/>
      <c r="E33" s="639"/>
      <c r="F33" s="639"/>
      <c r="G33" s="639"/>
      <c r="H33" s="639"/>
      <c r="I33" s="639"/>
      <c r="J33" s="639"/>
      <c r="K33" s="639"/>
      <c r="L33" s="639"/>
      <c r="M33" s="639"/>
      <c r="N33" s="639"/>
      <c r="O33" s="639"/>
      <c r="P33" s="639"/>
      <c r="Q33" s="640"/>
      <c r="R33" s="641">
        <v>557516</v>
      </c>
      <c r="S33" s="642"/>
      <c r="T33" s="642"/>
      <c r="U33" s="642"/>
      <c r="V33" s="642"/>
      <c r="W33" s="642"/>
      <c r="X33" s="642"/>
      <c r="Y33" s="643"/>
      <c r="Z33" s="644">
        <v>1.5</v>
      </c>
      <c r="AA33" s="644"/>
      <c r="AB33" s="644"/>
      <c r="AC33" s="644"/>
      <c r="AD33" s="645" t="s">
        <v>129</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9916118</v>
      </c>
      <c r="CS33" s="677"/>
      <c r="CT33" s="677"/>
      <c r="CU33" s="677"/>
      <c r="CV33" s="677"/>
      <c r="CW33" s="677"/>
      <c r="CX33" s="677"/>
      <c r="CY33" s="678"/>
      <c r="CZ33" s="646">
        <v>27.3</v>
      </c>
      <c r="DA33" s="675"/>
      <c r="DB33" s="675"/>
      <c r="DC33" s="679"/>
      <c r="DD33" s="650">
        <v>7375768</v>
      </c>
      <c r="DE33" s="677"/>
      <c r="DF33" s="677"/>
      <c r="DG33" s="677"/>
      <c r="DH33" s="677"/>
      <c r="DI33" s="677"/>
      <c r="DJ33" s="677"/>
      <c r="DK33" s="678"/>
      <c r="DL33" s="650">
        <v>5356348</v>
      </c>
      <c r="DM33" s="677"/>
      <c r="DN33" s="677"/>
      <c r="DO33" s="677"/>
      <c r="DP33" s="677"/>
      <c r="DQ33" s="677"/>
      <c r="DR33" s="677"/>
      <c r="DS33" s="677"/>
      <c r="DT33" s="677"/>
      <c r="DU33" s="677"/>
      <c r="DV33" s="678"/>
      <c r="DW33" s="646">
        <v>31.3</v>
      </c>
      <c r="DX33" s="675"/>
      <c r="DY33" s="675"/>
      <c r="DZ33" s="675"/>
      <c r="EA33" s="675"/>
      <c r="EB33" s="675"/>
      <c r="EC33" s="676"/>
    </row>
    <row r="34" spans="2:133" ht="11.25" customHeight="1">
      <c r="B34" s="638" t="s">
        <v>317</v>
      </c>
      <c r="C34" s="639"/>
      <c r="D34" s="639"/>
      <c r="E34" s="639"/>
      <c r="F34" s="639"/>
      <c r="G34" s="639"/>
      <c r="H34" s="639"/>
      <c r="I34" s="639"/>
      <c r="J34" s="639"/>
      <c r="K34" s="639"/>
      <c r="L34" s="639"/>
      <c r="M34" s="639"/>
      <c r="N34" s="639"/>
      <c r="O34" s="639"/>
      <c r="P34" s="639"/>
      <c r="Q34" s="640"/>
      <c r="R34" s="641">
        <v>449821</v>
      </c>
      <c r="S34" s="642"/>
      <c r="T34" s="642"/>
      <c r="U34" s="642"/>
      <c r="V34" s="642"/>
      <c r="W34" s="642"/>
      <c r="X34" s="642"/>
      <c r="Y34" s="643"/>
      <c r="Z34" s="644">
        <v>1.2</v>
      </c>
      <c r="AA34" s="644"/>
      <c r="AB34" s="644"/>
      <c r="AC34" s="644"/>
      <c r="AD34" s="645">
        <v>6922</v>
      </c>
      <c r="AE34" s="645"/>
      <c r="AF34" s="645"/>
      <c r="AG34" s="645"/>
      <c r="AH34" s="645"/>
      <c r="AI34" s="645"/>
      <c r="AJ34" s="645"/>
      <c r="AK34" s="645"/>
      <c r="AL34" s="646">
        <v>0</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2755680</v>
      </c>
      <c r="CS34" s="642"/>
      <c r="CT34" s="642"/>
      <c r="CU34" s="642"/>
      <c r="CV34" s="642"/>
      <c r="CW34" s="642"/>
      <c r="CX34" s="642"/>
      <c r="CY34" s="643"/>
      <c r="CZ34" s="646">
        <v>7.6</v>
      </c>
      <c r="DA34" s="675"/>
      <c r="DB34" s="675"/>
      <c r="DC34" s="679"/>
      <c r="DD34" s="650">
        <v>1962708</v>
      </c>
      <c r="DE34" s="642"/>
      <c r="DF34" s="642"/>
      <c r="DG34" s="642"/>
      <c r="DH34" s="642"/>
      <c r="DI34" s="642"/>
      <c r="DJ34" s="642"/>
      <c r="DK34" s="643"/>
      <c r="DL34" s="650">
        <v>1622958</v>
      </c>
      <c r="DM34" s="642"/>
      <c r="DN34" s="642"/>
      <c r="DO34" s="642"/>
      <c r="DP34" s="642"/>
      <c r="DQ34" s="642"/>
      <c r="DR34" s="642"/>
      <c r="DS34" s="642"/>
      <c r="DT34" s="642"/>
      <c r="DU34" s="642"/>
      <c r="DV34" s="643"/>
      <c r="DW34" s="646">
        <v>9.5</v>
      </c>
      <c r="DX34" s="675"/>
      <c r="DY34" s="675"/>
      <c r="DZ34" s="675"/>
      <c r="EA34" s="675"/>
      <c r="EB34" s="675"/>
      <c r="EC34" s="676"/>
    </row>
    <row r="35" spans="2:133" ht="11.25" customHeight="1">
      <c r="B35" s="638" t="s">
        <v>321</v>
      </c>
      <c r="C35" s="639"/>
      <c r="D35" s="639"/>
      <c r="E35" s="639"/>
      <c r="F35" s="639"/>
      <c r="G35" s="639"/>
      <c r="H35" s="639"/>
      <c r="I35" s="639"/>
      <c r="J35" s="639"/>
      <c r="K35" s="639"/>
      <c r="L35" s="639"/>
      <c r="M35" s="639"/>
      <c r="N35" s="639"/>
      <c r="O35" s="639"/>
      <c r="P35" s="639"/>
      <c r="Q35" s="640"/>
      <c r="R35" s="641">
        <v>6953000</v>
      </c>
      <c r="S35" s="642"/>
      <c r="T35" s="642"/>
      <c r="U35" s="642"/>
      <c r="V35" s="642"/>
      <c r="W35" s="642"/>
      <c r="X35" s="642"/>
      <c r="Y35" s="643"/>
      <c r="Z35" s="644">
        <v>18.600000000000001</v>
      </c>
      <c r="AA35" s="644"/>
      <c r="AB35" s="644"/>
      <c r="AC35" s="644"/>
      <c r="AD35" s="645" t="s">
        <v>129</v>
      </c>
      <c r="AE35" s="645"/>
      <c r="AF35" s="645"/>
      <c r="AG35" s="645"/>
      <c r="AH35" s="645"/>
      <c r="AI35" s="645"/>
      <c r="AJ35" s="645"/>
      <c r="AK35" s="645"/>
      <c r="AL35" s="646" t="s">
        <v>129</v>
      </c>
      <c r="AM35" s="647"/>
      <c r="AN35" s="647"/>
      <c r="AO35" s="648"/>
      <c r="AP35" s="234"/>
      <c r="AQ35" s="714" t="s">
        <v>322</v>
      </c>
      <c r="AR35" s="715"/>
      <c r="AS35" s="715"/>
      <c r="AT35" s="715"/>
      <c r="AU35" s="715"/>
      <c r="AV35" s="715"/>
      <c r="AW35" s="715"/>
      <c r="AX35" s="715"/>
      <c r="AY35" s="716"/>
      <c r="AZ35" s="630">
        <v>3147389</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-219950</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186183</v>
      </c>
      <c r="CS35" s="677"/>
      <c r="CT35" s="677"/>
      <c r="CU35" s="677"/>
      <c r="CV35" s="677"/>
      <c r="CW35" s="677"/>
      <c r="CX35" s="677"/>
      <c r="CY35" s="678"/>
      <c r="CZ35" s="646">
        <v>0.5</v>
      </c>
      <c r="DA35" s="675"/>
      <c r="DB35" s="675"/>
      <c r="DC35" s="679"/>
      <c r="DD35" s="650">
        <v>146808</v>
      </c>
      <c r="DE35" s="677"/>
      <c r="DF35" s="677"/>
      <c r="DG35" s="677"/>
      <c r="DH35" s="677"/>
      <c r="DI35" s="677"/>
      <c r="DJ35" s="677"/>
      <c r="DK35" s="678"/>
      <c r="DL35" s="650">
        <v>146808</v>
      </c>
      <c r="DM35" s="677"/>
      <c r="DN35" s="677"/>
      <c r="DO35" s="677"/>
      <c r="DP35" s="677"/>
      <c r="DQ35" s="677"/>
      <c r="DR35" s="677"/>
      <c r="DS35" s="677"/>
      <c r="DT35" s="677"/>
      <c r="DU35" s="677"/>
      <c r="DV35" s="678"/>
      <c r="DW35" s="646">
        <v>0.9</v>
      </c>
      <c r="DX35" s="675"/>
      <c r="DY35" s="675"/>
      <c r="DZ35" s="675"/>
      <c r="EA35" s="675"/>
      <c r="EB35" s="675"/>
      <c r="EC35" s="676"/>
    </row>
    <row r="36" spans="2:133" ht="11.25" customHeight="1">
      <c r="B36" s="638" t="s">
        <v>325</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129</v>
      </c>
      <c r="AE36" s="645"/>
      <c r="AF36" s="645"/>
      <c r="AG36" s="645"/>
      <c r="AH36" s="645"/>
      <c r="AI36" s="645"/>
      <c r="AJ36" s="645"/>
      <c r="AK36" s="645"/>
      <c r="AL36" s="646" t="s">
        <v>129</v>
      </c>
      <c r="AM36" s="647"/>
      <c r="AN36" s="647"/>
      <c r="AO36" s="648"/>
      <c r="AQ36" s="718" t="s">
        <v>326</v>
      </c>
      <c r="AR36" s="719"/>
      <c r="AS36" s="719"/>
      <c r="AT36" s="719"/>
      <c r="AU36" s="719"/>
      <c r="AV36" s="719"/>
      <c r="AW36" s="719"/>
      <c r="AX36" s="719"/>
      <c r="AY36" s="720"/>
      <c r="AZ36" s="641">
        <v>667963</v>
      </c>
      <c r="BA36" s="642"/>
      <c r="BB36" s="642"/>
      <c r="BC36" s="642"/>
      <c r="BD36" s="677"/>
      <c r="BE36" s="677"/>
      <c r="BF36" s="700"/>
      <c r="BG36" s="656" t="s">
        <v>327</v>
      </c>
      <c r="BH36" s="657"/>
      <c r="BI36" s="657"/>
      <c r="BJ36" s="657"/>
      <c r="BK36" s="657"/>
      <c r="BL36" s="657"/>
      <c r="BM36" s="657"/>
      <c r="BN36" s="657"/>
      <c r="BO36" s="657"/>
      <c r="BP36" s="657"/>
      <c r="BQ36" s="657"/>
      <c r="BR36" s="657"/>
      <c r="BS36" s="657"/>
      <c r="BT36" s="657"/>
      <c r="BU36" s="658"/>
      <c r="BV36" s="641">
        <v>-563953</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2368879</v>
      </c>
      <c r="CS36" s="642"/>
      <c r="CT36" s="642"/>
      <c r="CU36" s="642"/>
      <c r="CV36" s="642"/>
      <c r="CW36" s="642"/>
      <c r="CX36" s="642"/>
      <c r="CY36" s="643"/>
      <c r="CZ36" s="646">
        <v>6.5</v>
      </c>
      <c r="DA36" s="675"/>
      <c r="DB36" s="675"/>
      <c r="DC36" s="679"/>
      <c r="DD36" s="650">
        <v>1751403</v>
      </c>
      <c r="DE36" s="642"/>
      <c r="DF36" s="642"/>
      <c r="DG36" s="642"/>
      <c r="DH36" s="642"/>
      <c r="DI36" s="642"/>
      <c r="DJ36" s="642"/>
      <c r="DK36" s="643"/>
      <c r="DL36" s="650">
        <v>1297181</v>
      </c>
      <c r="DM36" s="642"/>
      <c r="DN36" s="642"/>
      <c r="DO36" s="642"/>
      <c r="DP36" s="642"/>
      <c r="DQ36" s="642"/>
      <c r="DR36" s="642"/>
      <c r="DS36" s="642"/>
      <c r="DT36" s="642"/>
      <c r="DU36" s="642"/>
      <c r="DV36" s="643"/>
      <c r="DW36" s="646">
        <v>7.6</v>
      </c>
      <c r="DX36" s="675"/>
      <c r="DY36" s="675"/>
      <c r="DZ36" s="675"/>
      <c r="EA36" s="675"/>
      <c r="EB36" s="675"/>
      <c r="EC36" s="676"/>
    </row>
    <row r="37" spans="2:133" ht="11.25" customHeight="1">
      <c r="B37" s="638" t="s">
        <v>329</v>
      </c>
      <c r="C37" s="639"/>
      <c r="D37" s="639"/>
      <c r="E37" s="639"/>
      <c r="F37" s="639"/>
      <c r="G37" s="639"/>
      <c r="H37" s="639"/>
      <c r="I37" s="639"/>
      <c r="J37" s="639"/>
      <c r="K37" s="639"/>
      <c r="L37" s="639"/>
      <c r="M37" s="639"/>
      <c r="N37" s="639"/>
      <c r="O37" s="639"/>
      <c r="P37" s="639"/>
      <c r="Q37" s="640"/>
      <c r="R37" s="641">
        <v>712800</v>
      </c>
      <c r="S37" s="642"/>
      <c r="T37" s="642"/>
      <c r="U37" s="642"/>
      <c r="V37" s="642"/>
      <c r="W37" s="642"/>
      <c r="X37" s="642"/>
      <c r="Y37" s="643"/>
      <c r="Z37" s="644">
        <v>1.9</v>
      </c>
      <c r="AA37" s="644"/>
      <c r="AB37" s="644"/>
      <c r="AC37" s="644"/>
      <c r="AD37" s="645" t="s">
        <v>129</v>
      </c>
      <c r="AE37" s="645"/>
      <c r="AF37" s="645"/>
      <c r="AG37" s="645"/>
      <c r="AH37" s="645"/>
      <c r="AI37" s="645"/>
      <c r="AJ37" s="645"/>
      <c r="AK37" s="645"/>
      <c r="AL37" s="646" t="s">
        <v>129</v>
      </c>
      <c r="AM37" s="647"/>
      <c r="AN37" s="647"/>
      <c r="AO37" s="648"/>
      <c r="AQ37" s="718" t="s">
        <v>330</v>
      </c>
      <c r="AR37" s="719"/>
      <c r="AS37" s="719"/>
      <c r="AT37" s="719"/>
      <c r="AU37" s="719"/>
      <c r="AV37" s="719"/>
      <c r="AW37" s="719"/>
      <c r="AX37" s="719"/>
      <c r="AY37" s="720"/>
      <c r="AZ37" s="641">
        <v>84885</v>
      </c>
      <c r="BA37" s="642"/>
      <c r="BB37" s="642"/>
      <c r="BC37" s="642"/>
      <c r="BD37" s="677"/>
      <c r="BE37" s="677"/>
      <c r="BF37" s="700"/>
      <c r="BG37" s="656" t="s">
        <v>331</v>
      </c>
      <c r="BH37" s="657"/>
      <c r="BI37" s="657"/>
      <c r="BJ37" s="657"/>
      <c r="BK37" s="657"/>
      <c r="BL37" s="657"/>
      <c r="BM37" s="657"/>
      <c r="BN37" s="657"/>
      <c r="BO37" s="657"/>
      <c r="BP37" s="657"/>
      <c r="BQ37" s="657"/>
      <c r="BR37" s="657"/>
      <c r="BS37" s="657"/>
      <c r="BT37" s="657"/>
      <c r="BU37" s="658"/>
      <c r="BV37" s="641">
        <v>7336</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1145440</v>
      </c>
      <c r="CS37" s="677"/>
      <c r="CT37" s="677"/>
      <c r="CU37" s="677"/>
      <c r="CV37" s="677"/>
      <c r="CW37" s="677"/>
      <c r="CX37" s="677"/>
      <c r="CY37" s="678"/>
      <c r="CZ37" s="646">
        <v>3.2</v>
      </c>
      <c r="DA37" s="675"/>
      <c r="DB37" s="675"/>
      <c r="DC37" s="679"/>
      <c r="DD37" s="650">
        <v>1116728</v>
      </c>
      <c r="DE37" s="677"/>
      <c r="DF37" s="677"/>
      <c r="DG37" s="677"/>
      <c r="DH37" s="677"/>
      <c r="DI37" s="677"/>
      <c r="DJ37" s="677"/>
      <c r="DK37" s="678"/>
      <c r="DL37" s="650">
        <v>949767</v>
      </c>
      <c r="DM37" s="677"/>
      <c r="DN37" s="677"/>
      <c r="DO37" s="677"/>
      <c r="DP37" s="677"/>
      <c r="DQ37" s="677"/>
      <c r="DR37" s="677"/>
      <c r="DS37" s="677"/>
      <c r="DT37" s="677"/>
      <c r="DU37" s="677"/>
      <c r="DV37" s="678"/>
      <c r="DW37" s="646">
        <v>5.6</v>
      </c>
      <c r="DX37" s="675"/>
      <c r="DY37" s="675"/>
      <c r="DZ37" s="675"/>
      <c r="EA37" s="675"/>
      <c r="EB37" s="675"/>
      <c r="EC37" s="676"/>
    </row>
    <row r="38" spans="2:133" ht="11.25" customHeight="1">
      <c r="B38" s="686" t="s">
        <v>333</v>
      </c>
      <c r="C38" s="687"/>
      <c r="D38" s="687"/>
      <c r="E38" s="687"/>
      <c r="F38" s="687"/>
      <c r="G38" s="687"/>
      <c r="H38" s="687"/>
      <c r="I38" s="687"/>
      <c r="J38" s="687"/>
      <c r="K38" s="687"/>
      <c r="L38" s="687"/>
      <c r="M38" s="687"/>
      <c r="N38" s="687"/>
      <c r="O38" s="687"/>
      <c r="P38" s="687"/>
      <c r="Q38" s="688"/>
      <c r="R38" s="721">
        <v>37474396</v>
      </c>
      <c r="S38" s="722"/>
      <c r="T38" s="722"/>
      <c r="U38" s="722"/>
      <c r="V38" s="722"/>
      <c r="W38" s="722"/>
      <c r="X38" s="722"/>
      <c r="Y38" s="723"/>
      <c r="Z38" s="724">
        <v>100</v>
      </c>
      <c r="AA38" s="724"/>
      <c r="AB38" s="724"/>
      <c r="AC38" s="724"/>
      <c r="AD38" s="725">
        <v>16398243</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v>6146</v>
      </c>
      <c r="BA38" s="642"/>
      <c r="BB38" s="642"/>
      <c r="BC38" s="642"/>
      <c r="BD38" s="677"/>
      <c r="BE38" s="677"/>
      <c r="BF38" s="700"/>
      <c r="BG38" s="656" t="s">
        <v>335</v>
      </c>
      <c r="BH38" s="657"/>
      <c r="BI38" s="657"/>
      <c r="BJ38" s="657"/>
      <c r="BK38" s="657"/>
      <c r="BL38" s="657"/>
      <c r="BM38" s="657"/>
      <c r="BN38" s="657"/>
      <c r="BO38" s="657"/>
      <c r="BP38" s="657"/>
      <c r="BQ38" s="657"/>
      <c r="BR38" s="657"/>
      <c r="BS38" s="657"/>
      <c r="BT38" s="657"/>
      <c r="BU38" s="658"/>
      <c r="BV38" s="641">
        <v>11255</v>
      </c>
      <c r="BW38" s="642"/>
      <c r="BX38" s="642"/>
      <c r="BY38" s="642"/>
      <c r="BZ38" s="642"/>
      <c r="CA38" s="642"/>
      <c r="CB38" s="651"/>
      <c r="CD38" s="656" t="s">
        <v>336</v>
      </c>
      <c r="CE38" s="657"/>
      <c r="CF38" s="657"/>
      <c r="CG38" s="657"/>
      <c r="CH38" s="657"/>
      <c r="CI38" s="657"/>
      <c r="CJ38" s="657"/>
      <c r="CK38" s="657"/>
      <c r="CL38" s="657"/>
      <c r="CM38" s="657"/>
      <c r="CN38" s="657"/>
      <c r="CO38" s="657"/>
      <c r="CP38" s="657"/>
      <c r="CQ38" s="658"/>
      <c r="CR38" s="641">
        <v>3062504</v>
      </c>
      <c r="CS38" s="642"/>
      <c r="CT38" s="642"/>
      <c r="CU38" s="642"/>
      <c r="CV38" s="642"/>
      <c r="CW38" s="642"/>
      <c r="CX38" s="642"/>
      <c r="CY38" s="643"/>
      <c r="CZ38" s="646">
        <v>8.4</v>
      </c>
      <c r="DA38" s="675"/>
      <c r="DB38" s="675"/>
      <c r="DC38" s="679"/>
      <c r="DD38" s="650">
        <v>2677764</v>
      </c>
      <c r="DE38" s="642"/>
      <c r="DF38" s="642"/>
      <c r="DG38" s="642"/>
      <c r="DH38" s="642"/>
      <c r="DI38" s="642"/>
      <c r="DJ38" s="642"/>
      <c r="DK38" s="643"/>
      <c r="DL38" s="650">
        <v>2217085</v>
      </c>
      <c r="DM38" s="642"/>
      <c r="DN38" s="642"/>
      <c r="DO38" s="642"/>
      <c r="DP38" s="642"/>
      <c r="DQ38" s="642"/>
      <c r="DR38" s="642"/>
      <c r="DS38" s="642"/>
      <c r="DT38" s="642"/>
      <c r="DU38" s="642"/>
      <c r="DV38" s="643"/>
      <c r="DW38" s="646">
        <v>13</v>
      </c>
      <c r="DX38" s="675"/>
      <c r="DY38" s="675"/>
      <c r="DZ38" s="675"/>
      <c r="EA38" s="675"/>
      <c r="EB38" s="675"/>
      <c r="EC38" s="676"/>
    </row>
    <row r="39" spans="2:133" ht="11.25" customHeight="1">
      <c r="AQ39" s="718" t="s">
        <v>337</v>
      </c>
      <c r="AR39" s="719"/>
      <c r="AS39" s="719"/>
      <c r="AT39" s="719"/>
      <c r="AU39" s="719"/>
      <c r="AV39" s="719"/>
      <c r="AW39" s="719"/>
      <c r="AX39" s="719"/>
      <c r="AY39" s="720"/>
      <c r="AZ39" s="641" t="s">
        <v>338</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66</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1401331</v>
      </c>
      <c r="CS39" s="677"/>
      <c r="CT39" s="677"/>
      <c r="CU39" s="677"/>
      <c r="CV39" s="677"/>
      <c r="CW39" s="677"/>
      <c r="CX39" s="677"/>
      <c r="CY39" s="678"/>
      <c r="CZ39" s="646">
        <v>3.9</v>
      </c>
      <c r="DA39" s="675"/>
      <c r="DB39" s="675"/>
      <c r="DC39" s="679"/>
      <c r="DD39" s="650">
        <v>764769</v>
      </c>
      <c r="DE39" s="677"/>
      <c r="DF39" s="677"/>
      <c r="DG39" s="677"/>
      <c r="DH39" s="677"/>
      <c r="DI39" s="677"/>
      <c r="DJ39" s="677"/>
      <c r="DK39" s="678"/>
      <c r="DL39" s="650" t="s">
        <v>338</v>
      </c>
      <c r="DM39" s="677"/>
      <c r="DN39" s="677"/>
      <c r="DO39" s="677"/>
      <c r="DP39" s="677"/>
      <c r="DQ39" s="677"/>
      <c r="DR39" s="677"/>
      <c r="DS39" s="677"/>
      <c r="DT39" s="677"/>
      <c r="DU39" s="677"/>
      <c r="DV39" s="678"/>
      <c r="DW39" s="646" t="s">
        <v>129</v>
      </c>
      <c r="DX39" s="675"/>
      <c r="DY39" s="675"/>
      <c r="DZ39" s="675"/>
      <c r="EA39" s="675"/>
      <c r="EB39" s="675"/>
      <c r="EC39" s="676"/>
    </row>
    <row r="40" spans="2:133" ht="11.25" customHeight="1">
      <c r="AQ40" s="718" t="s">
        <v>342</v>
      </c>
      <c r="AR40" s="719"/>
      <c r="AS40" s="719"/>
      <c r="AT40" s="719"/>
      <c r="AU40" s="719"/>
      <c r="AV40" s="719"/>
      <c r="AW40" s="719"/>
      <c r="AX40" s="719"/>
      <c r="AY40" s="720"/>
      <c r="AZ40" s="641">
        <v>846570</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129</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141541</v>
      </c>
      <c r="CS40" s="642"/>
      <c r="CT40" s="642"/>
      <c r="CU40" s="642"/>
      <c r="CV40" s="642"/>
      <c r="CW40" s="642"/>
      <c r="CX40" s="642"/>
      <c r="CY40" s="643"/>
      <c r="CZ40" s="646">
        <v>0.4</v>
      </c>
      <c r="DA40" s="675"/>
      <c r="DB40" s="675"/>
      <c r="DC40" s="679"/>
      <c r="DD40" s="650">
        <v>72316</v>
      </c>
      <c r="DE40" s="642"/>
      <c r="DF40" s="642"/>
      <c r="DG40" s="642"/>
      <c r="DH40" s="642"/>
      <c r="DI40" s="642"/>
      <c r="DJ40" s="642"/>
      <c r="DK40" s="643"/>
      <c r="DL40" s="650">
        <v>72316</v>
      </c>
      <c r="DM40" s="642"/>
      <c r="DN40" s="642"/>
      <c r="DO40" s="642"/>
      <c r="DP40" s="642"/>
      <c r="DQ40" s="642"/>
      <c r="DR40" s="642"/>
      <c r="DS40" s="642"/>
      <c r="DT40" s="642"/>
      <c r="DU40" s="642"/>
      <c r="DV40" s="643"/>
      <c r="DW40" s="646">
        <v>0.4</v>
      </c>
      <c r="DX40" s="675"/>
      <c r="DY40" s="675"/>
      <c r="DZ40" s="675"/>
      <c r="EA40" s="675"/>
      <c r="EB40" s="675"/>
      <c r="EC40" s="676"/>
    </row>
    <row r="41" spans="2:133" ht="11.25" customHeight="1">
      <c r="AQ41" s="728" t="s">
        <v>345</v>
      </c>
      <c r="AR41" s="729"/>
      <c r="AS41" s="729"/>
      <c r="AT41" s="729"/>
      <c r="AU41" s="729"/>
      <c r="AV41" s="729"/>
      <c r="AW41" s="729"/>
      <c r="AX41" s="729"/>
      <c r="AY41" s="730"/>
      <c r="AZ41" s="721">
        <v>1541825</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318</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129</v>
      </c>
      <c r="CS41" s="677"/>
      <c r="CT41" s="677"/>
      <c r="CU41" s="677"/>
      <c r="CV41" s="677"/>
      <c r="CW41" s="677"/>
      <c r="CX41" s="677"/>
      <c r="CY41" s="678"/>
      <c r="CZ41" s="646" t="s">
        <v>338</v>
      </c>
      <c r="DA41" s="675"/>
      <c r="DB41" s="675"/>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8574806</v>
      </c>
      <c r="CS42" s="642"/>
      <c r="CT42" s="642"/>
      <c r="CU42" s="642"/>
      <c r="CV42" s="642"/>
      <c r="CW42" s="642"/>
      <c r="CX42" s="642"/>
      <c r="CY42" s="643"/>
      <c r="CZ42" s="646">
        <v>23.6</v>
      </c>
      <c r="DA42" s="647"/>
      <c r="DB42" s="647"/>
      <c r="DC42" s="742"/>
      <c r="DD42" s="650">
        <v>658848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89113</v>
      </c>
      <c r="CS43" s="677"/>
      <c r="CT43" s="677"/>
      <c r="CU43" s="677"/>
      <c r="CV43" s="677"/>
      <c r="CW43" s="677"/>
      <c r="CX43" s="677"/>
      <c r="CY43" s="678"/>
      <c r="CZ43" s="646">
        <v>0.2</v>
      </c>
      <c r="DA43" s="675"/>
      <c r="DB43" s="675"/>
      <c r="DC43" s="679"/>
      <c r="DD43" s="650">
        <v>37081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352</v>
      </c>
      <c r="CD44" s="753" t="s">
        <v>303</v>
      </c>
      <c r="CE44" s="754"/>
      <c r="CF44" s="638" t="s">
        <v>353</v>
      </c>
      <c r="CG44" s="639"/>
      <c r="CH44" s="639"/>
      <c r="CI44" s="639"/>
      <c r="CJ44" s="639"/>
      <c r="CK44" s="639"/>
      <c r="CL44" s="639"/>
      <c r="CM44" s="639"/>
      <c r="CN44" s="639"/>
      <c r="CO44" s="639"/>
      <c r="CP44" s="639"/>
      <c r="CQ44" s="640"/>
      <c r="CR44" s="641">
        <v>7618350</v>
      </c>
      <c r="CS44" s="642"/>
      <c r="CT44" s="642"/>
      <c r="CU44" s="642"/>
      <c r="CV44" s="642"/>
      <c r="CW44" s="642"/>
      <c r="CX44" s="642"/>
      <c r="CY44" s="643"/>
      <c r="CZ44" s="646">
        <v>21</v>
      </c>
      <c r="DA44" s="647"/>
      <c r="DB44" s="647"/>
      <c r="DC44" s="742"/>
      <c r="DD44" s="650">
        <v>240742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354</v>
      </c>
      <c r="CG45" s="639"/>
      <c r="CH45" s="639"/>
      <c r="CI45" s="639"/>
      <c r="CJ45" s="639"/>
      <c r="CK45" s="639"/>
      <c r="CL45" s="639"/>
      <c r="CM45" s="639"/>
      <c r="CN45" s="639"/>
      <c r="CO45" s="639"/>
      <c r="CP45" s="639"/>
      <c r="CQ45" s="640"/>
      <c r="CR45" s="641">
        <v>2650160</v>
      </c>
      <c r="CS45" s="677"/>
      <c r="CT45" s="677"/>
      <c r="CU45" s="677"/>
      <c r="CV45" s="677"/>
      <c r="CW45" s="677"/>
      <c r="CX45" s="677"/>
      <c r="CY45" s="678"/>
      <c r="CZ45" s="646">
        <v>7.3</v>
      </c>
      <c r="DA45" s="675"/>
      <c r="DB45" s="675"/>
      <c r="DC45" s="679"/>
      <c r="DD45" s="650">
        <v>112829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355</v>
      </c>
      <c r="CG46" s="639"/>
      <c r="CH46" s="639"/>
      <c r="CI46" s="639"/>
      <c r="CJ46" s="639"/>
      <c r="CK46" s="639"/>
      <c r="CL46" s="639"/>
      <c r="CM46" s="639"/>
      <c r="CN46" s="639"/>
      <c r="CO46" s="639"/>
      <c r="CP46" s="639"/>
      <c r="CQ46" s="640"/>
      <c r="CR46" s="641">
        <v>4896878</v>
      </c>
      <c r="CS46" s="642"/>
      <c r="CT46" s="642"/>
      <c r="CU46" s="642"/>
      <c r="CV46" s="642"/>
      <c r="CW46" s="642"/>
      <c r="CX46" s="642"/>
      <c r="CY46" s="643"/>
      <c r="CZ46" s="646">
        <v>13.5</v>
      </c>
      <c r="DA46" s="647"/>
      <c r="DB46" s="647"/>
      <c r="DC46" s="742"/>
      <c r="DD46" s="650">
        <v>120701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356</v>
      </c>
      <c r="CG47" s="639"/>
      <c r="CH47" s="639"/>
      <c r="CI47" s="639"/>
      <c r="CJ47" s="639"/>
      <c r="CK47" s="639"/>
      <c r="CL47" s="639"/>
      <c r="CM47" s="639"/>
      <c r="CN47" s="639"/>
      <c r="CO47" s="639"/>
      <c r="CP47" s="639"/>
      <c r="CQ47" s="640"/>
      <c r="CR47" s="641">
        <v>956456</v>
      </c>
      <c r="CS47" s="677"/>
      <c r="CT47" s="677"/>
      <c r="CU47" s="677"/>
      <c r="CV47" s="677"/>
      <c r="CW47" s="677"/>
      <c r="CX47" s="677"/>
      <c r="CY47" s="678"/>
      <c r="CZ47" s="646">
        <v>2.6</v>
      </c>
      <c r="DA47" s="675"/>
      <c r="DB47" s="675"/>
      <c r="DC47" s="679"/>
      <c r="DD47" s="650">
        <v>418106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357</v>
      </c>
      <c r="CG48" s="639"/>
      <c r="CH48" s="639"/>
      <c r="CI48" s="639"/>
      <c r="CJ48" s="639"/>
      <c r="CK48" s="639"/>
      <c r="CL48" s="639"/>
      <c r="CM48" s="639"/>
      <c r="CN48" s="639"/>
      <c r="CO48" s="639"/>
      <c r="CP48" s="639"/>
      <c r="CQ48" s="640"/>
      <c r="CR48" s="641" t="s">
        <v>338</v>
      </c>
      <c r="CS48" s="642"/>
      <c r="CT48" s="642"/>
      <c r="CU48" s="642"/>
      <c r="CV48" s="642"/>
      <c r="CW48" s="642"/>
      <c r="CX48" s="642"/>
      <c r="CY48" s="643"/>
      <c r="CZ48" s="646" t="s">
        <v>129</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358</v>
      </c>
      <c r="CE49" s="687"/>
      <c r="CF49" s="687"/>
      <c r="CG49" s="687"/>
      <c r="CH49" s="687"/>
      <c r="CI49" s="687"/>
      <c r="CJ49" s="687"/>
      <c r="CK49" s="687"/>
      <c r="CL49" s="687"/>
      <c r="CM49" s="687"/>
      <c r="CN49" s="687"/>
      <c r="CO49" s="687"/>
      <c r="CP49" s="687"/>
      <c r="CQ49" s="688"/>
      <c r="CR49" s="721">
        <v>36302010</v>
      </c>
      <c r="CS49" s="711"/>
      <c r="CT49" s="711"/>
      <c r="CU49" s="711"/>
      <c r="CV49" s="711"/>
      <c r="CW49" s="711"/>
      <c r="CX49" s="711"/>
      <c r="CY49" s="743"/>
      <c r="CZ49" s="726">
        <v>100</v>
      </c>
      <c r="DA49" s="744"/>
      <c r="DB49" s="744"/>
      <c r="DC49" s="745"/>
      <c r="DD49" s="746">
        <v>18420241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PIvC2nRs/Xy2TxhQsYTwrGr+hAzgyoMYFeRqXJtOBadrnR60c//sYMVST3Nvrqztumj5kMnXIrpG0pMpJhCZHg==" saltValue="n7UKMnZyVmiOdP3PU9Ut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381</v>
      </c>
      <c r="C7" s="774"/>
      <c r="D7" s="774"/>
      <c r="E7" s="774"/>
      <c r="F7" s="774"/>
      <c r="G7" s="774"/>
      <c r="H7" s="774"/>
      <c r="I7" s="774"/>
      <c r="J7" s="774"/>
      <c r="K7" s="774"/>
      <c r="L7" s="774"/>
      <c r="M7" s="774"/>
      <c r="N7" s="774"/>
      <c r="O7" s="774"/>
      <c r="P7" s="775"/>
      <c r="Q7" s="776">
        <v>37495</v>
      </c>
      <c r="R7" s="777"/>
      <c r="S7" s="777"/>
      <c r="T7" s="777"/>
      <c r="U7" s="777"/>
      <c r="V7" s="777">
        <v>36323</v>
      </c>
      <c r="W7" s="777"/>
      <c r="X7" s="777"/>
      <c r="Y7" s="777"/>
      <c r="Z7" s="777"/>
      <c r="AA7" s="777">
        <v>1172</v>
      </c>
      <c r="AB7" s="777"/>
      <c r="AC7" s="777"/>
      <c r="AD7" s="777"/>
      <c r="AE7" s="778"/>
      <c r="AF7" s="779">
        <v>1032</v>
      </c>
      <c r="AG7" s="780"/>
      <c r="AH7" s="780"/>
      <c r="AI7" s="780"/>
      <c r="AJ7" s="781"/>
      <c r="AK7" s="816">
        <v>1865</v>
      </c>
      <c r="AL7" s="817"/>
      <c r="AM7" s="817"/>
      <c r="AN7" s="817"/>
      <c r="AO7" s="817"/>
      <c r="AP7" s="817">
        <v>42466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573</v>
      </c>
      <c r="BT7" s="821"/>
      <c r="BU7" s="821"/>
      <c r="BV7" s="821"/>
      <c r="BW7" s="821"/>
      <c r="BX7" s="821"/>
      <c r="BY7" s="821"/>
      <c r="BZ7" s="821"/>
      <c r="CA7" s="821"/>
      <c r="CB7" s="821"/>
      <c r="CC7" s="821"/>
      <c r="CD7" s="821"/>
      <c r="CE7" s="821"/>
      <c r="CF7" s="821"/>
      <c r="CG7" s="822"/>
      <c r="CH7" s="813">
        <v>-12</v>
      </c>
      <c r="CI7" s="814"/>
      <c r="CJ7" s="814"/>
      <c r="CK7" s="814"/>
      <c r="CL7" s="815"/>
      <c r="CM7" s="813">
        <v>420</v>
      </c>
      <c r="CN7" s="814"/>
      <c r="CO7" s="814"/>
      <c r="CP7" s="814"/>
      <c r="CQ7" s="815"/>
      <c r="CR7" s="813">
        <v>30</v>
      </c>
      <c r="CS7" s="814"/>
      <c r="CT7" s="814"/>
      <c r="CU7" s="814"/>
      <c r="CV7" s="815"/>
      <c r="CW7" s="813" t="s">
        <v>502</v>
      </c>
      <c r="CX7" s="814"/>
      <c r="CY7" s="814"/>
      <c r="CZ7" s="814"/>
      <c r="DA7" s="815"/>
      <c r="DB7" s="813" t="s">
        <v>502</v>
      </c>
      <c r="DC7" s="814"/>
      <c r="DD7" s="814"/>
      <c r="DE7" s="814"/>
      <c r="DF7" s="815"/>
      <c r="DG7" s="813" t="s">
        <v>502</v>
      </c>
      <c r="DH7" s="814"/>
      <c r="DI7" s="814"/>
      <c r="DJ7" s="814"/>
      <c r="DK7" s="815"/>
      <c r="DL7" s="813">
        <v>2818</v>
      </c>
      <c r="DM7" s="814"/>
      <c r="DN7" s="814"/>
      <c r="DO7" s="814"/>
      <c r="DP7" s="815"/>
      <c r="DQ7" s="813">
        <v>282</v>
      </c>
      <c r="DR7" s="814"/>
      <c r="DS7" s="814"/>
      <c r="DT7" s="814"/>
      <c r="DU7" s="815"/>
      <c r="DV7" s="794"/>
      <c r="DW7" s="795"/>
      <c r="DX7" s="795"/>
      <c r="DY7" s="795"/>
      <c r="DZ7" s="796"/>
      <c r="EA7" s="254"/>
    </row>
    <row r="8" spans="1:131" s="255" customFormat="1" ht="26.25" customHeight="1">
      <c r="A8" s="261">
        <v>2</v>
      </c>
      <c r="B8" s="797" t="s">
        <v>382</v>
      </c>
      <c r="C8" s="798"/>
      <c r="D8" s="798"/>
      <c r="E8" s="798"/>
      <c r="F8" s="798"/>
      <c r="G8" s="798"/>
      <c r="H8" s="798"/>
      <c r="I8" s="798"/>
      <c r="J8" s="798"/>
      <c r="K8" s="798"/>
      <c r="L8" s="798"/>
      <c r="M8" s="798"/>
      <c r="N8" s="798"/>
      <c r="O8" s="798"/>
      <c r="P8" s="799"/>
      <c r="Q8" s="800">
        <v>29</v>
      </c>
      <c r="R8" s="801"/>
      <c r="S8" s="801"/>
      <c r="T8" s="801"/>
      <c r="U8" s="801"/>
      <c r="V8" s="801">
        <v>17</v>
      </c>
      <c r="W8" s="801"/>
      <c r="X8" s="801"/>
      <c r="Y8" s="801"/>
      <c r="Z8" s="801"/>
      <c r="AA8" s="801">
        <v>11</v>
      </c>
      <c r="AB8" s="801"/>
      <c r="AC8" s="801"/>
      <c r="AD8" s="801"/>
      <c r="AE8" s="802"/>
      <c r="AF8" s="803">
        <v>11</v>
      </c>
      <c r="AG8" s="804"/>
      <c r="AH8" s="804"/>
      <c r="AI8" s="804"/>
      <c r="AJ8" s="805"/>
      <c r="AK8" s="806" t="s">
        <v>502</v>
      </c>
      <c r="AL8" s="807"/>
      <c r="AM8" s="807"/>
      <c r="AN8" s="807"/>
      <c r="AO8" s="807"/>
      <c r="AP8" s="807" t="s">
        <v>502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574</v>
      </c>
      <c r="BT8" s="811"/>
      <c r="BU8" s="811"/>
      <c r="BV8" s="811"/>
      <c r="BW8" s="811"/>
      <c r="BX8" s="811"/>
      <c r="BY8" s="811"/>
      <c r="BZ8" s="811"/>
      <c r="CA8" s="811"/>
      <c r="CB8" s="811"/>
      <c r="CC8" s="811"/>
      <c r="CD8" s="811"/>
      <c r="CE8" s="811"/>
      <c r="CF8" s="811"/>
      <c r="CG8" s="812"/>
      <c r="CH8" s="823">
        <v>3</v>
      </c>
      <c r="CI8" s="824"/>
      <c r="CJ8" s="824"/>
      <c r="CK8" s="824"/>
      <c r="CL8" s="825"/>
      <c r="CM8" s="823">
        <v>53</v>
      </c>
      <c r="CN8" s="824"/>
      <c r="CO8" s="824"/>
      <c r="CP8" s="824"/>
      <c r="CQ8" s="825"/>
      <c r="CR8" s="823">
        <v>30</v>
      </c>
      <c r="CS8" s="824"/>
      <c r="CT8" s="824"/>
      <c r="CU8" s="824"/>
      <c r="CV8" s="825"/>
      <c r="CW8" s="823">
        <v>34</v>
      </c>
      <c r="CX8" s="824"/>
      <c r="CY8" s="824"/>
      <c r="CZ8" s="824"/>
      <c r="DA8" s="825"/>
      <c r="DB8" s="823" t="s">
        <v>502</v>
      </c>
      <c r="DC8" s="824"/>
      <c r="DD8" s="824"/>
      <c r="DE8" s="824"/>
      <c r="DF8" s="825"/>
      <c r="DG8" s="823" t="s">
        <v>502</v>
      </c>
      <c r="DH8" s="824"/>
      <c r="DI8" s="824"/>
      <c r="DJ8" s="824"/>
      <c r="DK8" s="825"/>
      <c r="DL8" s="823" t="s">
        <v>502</v>
      </c>
      <c r="DM8" s="824"/>
      <c r="DN8" s="824"/>
      <c r="DO8" s="824"/>
      <c r="DP8" s="825"/>
      <c r="DQ8" s="823" t="s">
        <v>502</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575</v>
      </c>
      <c r="BT9" s="811"/>
      <c r="BU9" s="811"/>
      <c r="BV9" s="811"/>
      <c r="BW9" s="811"/>
      <c r="BX9" s="811"/>
      <c r="BY9" s="811"/>
      <c r="BZ9" s="811"/>
      <c r="CA9" s="811"/>
      <c r="CB9" s="811"/>
      <c r="CC9" s="811"/>
      <c r="CD9" s="811"/>
      <c r="CE9" s="811"/>
      <c r="CF9" s="811"/>
      <c r="CG9" s="812"/>
      <c r="CH9" s="823">
        <v>0</v>
      </c>
      <c r="CI9" s="824"/>
      <c r="CJ9" s="824"/>
      <c r="CK9" s="824"/>
      <c r="CL9" s="825"/>
      <c r="CM9" s="823">
        <v>5</v>
      </c>
      <c r="CN9" s="824"/>
      <c r="CO9" s="824"/>
      <c r="CP9" s="824"/>
      <c r="CQ9" s="825"/>
      <c r="CR9" s="823">
        <v>3</v>
      </c>
      <c r="CS9" s="824"/>
      <c r="CT9" s="824"/>
      <c r="CU9" s="824"/>
      <c r="CV9" s="825"/>
      <c r="CW9" s="823" t="s">
        <v>502</v>
      </c>
      <c r="CX9" s="824"/>
      <c r="CY9" s="824"/>
      <c r="CZ9" s="824"/>
      <c r="DA9" s="825"/>
      <c r="DB9" s="823" t="s">
        <v>502</v>
      </c>
      <c r="DC9" s="824"/>
      <c r="DD9" s="824"/>
      <c r="DE9" s="824"/>
      <c r="DF9" s="825"/>
      <c r="DG9" s="823" t="s">
        <v>502</v>
      </c>
      <c r="DH9" s="824"/>
      <c r="DI9" s="824"/>
      <c r="DJ9" s="824"/>
      <c r="DK9" s="825"/>
      <c r="DL9" s="823" t="s">
        <v>502</v>
      </c>
      <c r="DM9" s="824"/>
      <c r="DN9" s="824"/>
      <c r="DO9" s="824"/>
      <c r="DP9" s="825"/>
      <c r="DQ9" s="823" t="s">
        <v>502</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576</v>
      </c>
      <c r="BT10" s="811"/>
      <c r="BU10" s="811"/>
      <c r="BV10" s="811"/>
      <c r="BW10" s="811"/>
      <c r="BX10" s="811"/>
      <c r="BY10" s="811"/>
      <c r="BZ10" s="811"/>
      <c r="CA10" s="811"/>
      <c r="CB10" s="811"/>
      <c r="CC10" s="811"/>
      <c r="CD10" s="811"/>
      <c r="CE10" s="811"/>
      <c r="CF10" s="811"/>
      <c r="CG10" s="812"/>
      <c r="CH10" s="823">
        <v>-7</v>
      </c>
      <c r="CI10" s="824"/>
      <c r="CJ10" s="824"/>
      <c r="CK10" s="824"/>
      <c r="CL10" s="825"/>
      <c r="CM10" s="823">
        <v>39</v>
      </c>
      <c r="CN10" s="824"/>
      <c r="CO10" s="824"/>
      <c r="CP10" s="824"/>
      <c r="CQ10" s="825"/>
      <c r="CR10" s="823">
        <v>5</v>
      </c>
      <c r="CS10" s="824"/>
      <c r="CT10" s="824"/>
      <c r="CU10" s="824"/>
      <c r="CV10" s="825"/>
      <c r="CW10" s="823" t="s">
        <v>502</v>
      </c>
      <c r="CX10" s="824"/>
      <c r="CY10" s="824"/>
      <c r="CZ10" s="824"/>
      <c r="DA10" s="825"/>
      <c r="DB10" s="823" t="s">
        <v>502</v>
      </c>
      <c r="DC10" s="824"/>
      <c r="DD10" s="824"/>
      <c r="DE10" s="824"/>
      <c r="DF10" s="825"/>
      <c r="DG10" s="823" t="s">
        <v>502</v>
      </c>
      <c r="DH10" s="824"/>
      <c r="DI10" s="824"/>
      <c r="DJ10" s="824"/>
      <c r="DK10" s="825"/>
      <c r="DL10" s="823" t="s">
        <v>502</v>
      </c>
      <c r="DM10" s="824"/>
      <c r="DN10" s="824"/>
      <c r="DO10" s="824"/>
      <c r="DP10" s="825"/>
      <c r="DQ10" s="823" t="s">
        <v>502</v>
      </c>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577</v>
      </c>
      <c r="BT11" s="811"/>
      <c r="BU11" s="811"/>
      <c r="BV11" s="811"/>
      <c r="BW11" s="811"/>
      <c r="BX11" s="811"/>
      <c r="BY11" s="811"/>
      <c r="BZ11" s="811"/>
      <c r="CA11" s="811"/>
      <c r="CB11" s="811"/>
      <c r="CC11" s="811"/>
      <c r="CD11" s="811"/>
      <c r="CE11" s="811"/>
      <c r="CF11" s="811"/>
      <c r="CG11" s="812"/>
      <c r="CH11" s="823">
        <v>-1412</v>
      </c>
      <c r="CI11" s="824"/>
      <c r="CJ11" s="824"/>
      <c r="CK11" s="824"/>
      <c r="CL11" s="825"/>
      <c r="CM11" s="823">
        <v>17047</v>
      </c>
      <c r="CN11" s="824"/>
      <c r="CO11" s="824"/>
      <c r="CP11" s="824"/>
      <c r="CQ11" s="825"/>
      <c r="CR11" s="823">
        <v>30</v>
      </c>
      <c r="CS11" s="824"/>
      <c r="CT11" s="824"/>
      <c r="CU11" s="824"/>
      <c r="CV11" s="825"/>
      <c r="CW11" s="823" t="s">
        <v>502</v>
      </c>
      <c r="CX11" s="824"/>
      <c r="CY11" s="824"/>
      <c r="CZ11" s="824"/>
      <c r="DA11" s="825"/>
      <c r="DB11" s="823" t="s">
        <v>502</v>
      </c>
      <c r="DC11" s="824"/>
      <c r="DD11" s="824"/>
      <c r="DE11" s="824"/>
      <c r="DF11" s="825"/>
      <c r="DG11" s="823" t="s">
        <v>502</v>
      </c>
      <c r="DH11" s="824"/>
      <c r="DI11" s="824"/>
      <c r="DJ11" s="824"/>
      <c r="DK11" s="825"/>
      <c r="DL11" s="823" t="s">
        <v>502</v>
      </c>
      <c r="DM11" s="824"/>
      <c r="DN11" s="824"/>
      <c r="DO11" s="824"/>
      <c r="DP11" s="825"/>
      <c r="DQ11" s="823" t="s">
        <v>502</v>
      </c>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578</v>
      </c>
      <c r="BT12" s="811"/>
      <c r="BU12" s="811"/>
      <c r="BV12" s="811"/>
      <c r="BW12" s="811"/>
      <c r="BX12" s="811"/>
      <c r="BY12" s="811"/>
      <c r="BZ12" s="811"/>
      <c r="CA12" s="811"/>
      <c r="CB12" s="811"/>
      <c r="CC12" s="811"/>
      <c r="CD12" s="811"/>
      <c r="CE12" s="811"/>
      <c r="CF12" s="811"/>
      <c r="CG12" s="812"/>
      <c r="CH12" s="823">
        <v>0</v>
      </c>
      <c r="CI12" s="824"/>
      <c r="CJ12" s="824"/>
      <c r="CK12" s="824"/>
      <c r="CL12" s="825"/>
      <c r="CM12" s="823">
        <v>14</v>
      </c>
      <c r="CN12" s="824"/>
      <c r="CO12" s="824"/>
      <c r="CP12" s="824"/>
      <c r="CQ12" s="825"/>
      <c r="CR12" s="823">
        <v>13</v>
      </c>
      <c r="CS12" s="824"/>
      <c r="CT12" s="824"/>
      <c r="CU12" s="824"/>
      <c r="CV12" s="825"/>
      <c r="CW12" s="823" t="s">
        <v>502</v>
      </c>
      <c r="CX12" s="824"/>
      <c r="CY12" s="824"/>
      <c r="CZ12" s="824"/>
      <c r="DA12" s="825"/>
      <c r="DB12" s="823" t="s">
        <v>502</v>
      </c>
      <c r="DC12" s="824"/>
      <c r="DD12" s="824"/>
      <c r="DE12" s="824"/>
      <c r="DF12" s="825"/>
      <c r="DG12" s="823" t="s">
        <v>502</v>
      </c>
      <c r="DH12" s="824"/>
      <c r="DI12" s="824"/>
      <c r="DJ12" s="824"/>
      <c r="DK12" s="825"/>
      <c r="DL12" s="823" t="s">
        <v>502</v>
      </c>
      <c r="DM12" s="824"/>
      <c r="DN12" s="824"/>
      <c r="DO12" s="824"/>
      <c r="DP12" s="825"/>
      <c r="DQ12" s="823" t="s">
        <v>502</v>
      </c>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579</v>
      </c>
      <c r="BT13" s="811"/>
      <c r="BU13" s="811"/>
      <c r="BV13" s="811"/>
      <c r="BW13" s="811"/>
      <c r="BX13" s="811"/>
      <c r="BY13" s="811"/>
      <c r="BZ13" s="811"/>
      <c r="CA13" s="811"/>
      <c r="CB13" s="811"/>
      <c r="CC13" s="811"/>
      <c r="CD13" s="811"/>
      <c r="CE13" s="811"/>
      <c r="CF13" s="811"/>
      <c r="CG13" s="812"/>
      <c r="CH13" s="823">
        <v>7</v>
      </c>
      <c r="CI13" s="824"/>
      <c r="CJ13" s="824"/>
      <c r="CK13" s="824"/>
      <c r="CL13" s="825"/>
      <c r="CM13" s="823">
        <v>35</v>
      </c>
      <c r="CN13" s="824"/>
      <c r="CO13" s="824"/>
      <c r="CP13" s="824"/>
      <c r="CQ13" s="825"/>
      <c r="CR13" s="823">
        <v>11</v>
      </c>
      <c r="CS13" s="824"/>
      <c r="CT13" s="824"/>
      <c r="CU13" s="824"/>
      <c r="CV13" s="825"/>
      <c r="CW13" s="823" t="s">
        <v>502</v>
      </c>
      <c r="CX13" s="824"/>
      <c r="CY13" s="824"/>
      <c r="CZ13" s="824"/>
      <c r="DA13" s="825"/>
      <c r="DB13" s="823" t="s">
        <v>502</v>
      </c>
      <c r="DC13" s="824"/>
      <c r="DD13" s="824"/>
      <c r="DE13" s="824"/>
      <c r="DF13" s="825"/>
      <c r="DG13" s="823" t="s">
        <v>502</v>
      </c>
      <c r="DH13" s="824"/>
      <c r="DI13" s="824"/>
      <c r="DJ13" s="824"/>
      <c r="DK13" s="825"/>
      <c r="DL13" s="823" t="s">
        <v>502</v>
      </c>
      <c r="DM13" s="824"/>
      <c r="DN13" s="824"/>
      <c r="DO13" s="824"/>
      <c r="DP13" s="825"/>
      <c r="DQ13" s="823" t="s">
        <v>502</v>
      </c>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580</v>
      </c>
      <c r="BT14" s="811"/>
      <c r="BU14" s="811"/>
      <c r="BV14" s="811"/>
      <c r="BW14" s="811"/>
      <c r="BX14" s="811"/>
      <c r="BY14" s="811"/>
      <c r="BZ14" s="811"/>
      <c r="CA14" s="811"/>
      <c r="CB14" s="811"/>
      <c r="CC14" s="811"/>
      <c r="CD14" s="811"/>
      <c r="CE14" s="811"/>
      <c r="CF14" s="811"/>
      <c r="CG14" s="812"/>
      <c r="CH14" s="823">
        <v>4</v>
      </c>
      <c r="CI14" s="824"/>
      <c r="CJ14" s="824"/>
      <c r="CK14" s="824"/>
      <c r="CL14" s="825"/>
      <c r="CM14" s="823">
        <v>-6</v>
      </c>
      <c r="CN14" s="824"/>
      <c r="CO14" s="824"/>
      <c r="CP14" s="824"/>
      <c r="CQ14" s="825"/>
      <c r="CR14" s="823">
        <v>3</v>
      </c>
      <c r="CS14" s="824"/>
      <c r="CT14" s="824"/>
      <c r="CU14" s="824"/>
      <c r="CV14" s="825"/>
      <c r="CW14" s="823" t="s">
        <v>502</v>
      </c>
      <c r="CX14" s="824"/>
      <c r="CY14" s="824"/>
      <c r="CZ14" s="824"/>
      <c r="DA14" s="825"/>
      <c r="DB14" s="823" t="s">
        <v>502</v>
      </c>
      <c r="DC14" s="824"/>
      <c r="DD14" s="824"/>
      <c r="DE14" s="824"/>
      <c r="DF14" s="825"/>
      <c r="DG14" s="823" t="s">
        <v>502</v>
      </c>
      <c r="DH14" s="824"/>
      <c r="DI14" s="824"/>
      <c r="DJ14" s="824"/>
      <c r="DK14" s="825"/>
      <c r="DL14" s="823" t="s">
        <v>502</v>
      </c>
      <c r="DM14" s="824"/>
      <c r="DN14" s="824"/>
      <c r="DO14" s="824"/>
      <c r="DP14" s="825"/>
      <c r="DQ14" s="823" t="s">
        <v>502</v>
      </c>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581</v>
      </c>
      <c r="BT15" s="811"/>
      <c r="BU15" s="811"/>
      <c r="BV15" s="811"/>
      <c r="BW15" s="811"/>
      <c r="BX15" s="811"/>
      <c r="BY15" s="811"/>
      <c r="BZ15" s="811"/>
      <c r="CA15" s="811"/>
      <c r="CB15" s="811"/>
      <c r="CC15" s="811"/>
      <c r="CD15" s="811"/>
      <c r="CE15" s="811"/>
      <c r="CF15" s="811"/>
      <c r="CG15" s="812"/>
      <c r="CH15" s="823">
        <v>1</v>
      </c>
      <c r="CI15" s="824"/>
      <c r="CJ15" s="824"/>
      <c r="CK15" s="824"/>
      <c r="CL15" s="825"/>
      <c r="CM15" s="823">
        <v>189</v>
      </c>
      <c r="CN15" s="824"/>
      <c r="CO15" s="824"/>
      <c r="CP15" s="824"/>
      <c r="CQ15" s="825"/>
      <c r="CR15" s="823">
        <v>12</v>
      </c>
      <c r="CS15" s="824"/>
      <c r="CT15" s="824"/>
      <c r="CU15" s="824"/>
      <c r="CV15" s="825"/>
      <c r="CW15" s="823">
        <v>5</v>
      </c>
      <c r="CX15" s="824"/>
      <c r="CY15" s="824"/>
      <c r="CZ15" s="824"/>
      <c r="DA15" s="825"/>
      <c r="DB15" s="823" t="s">
        <v>502</v>
      </c>
      <c r="DC15" s="824"/>
      <c r="DD15" s="824"/>
      <c r="DE15" s="824"/>
      <c r="DF15" s="825"/>
      <c r="DG15" s="823" t="s">
        <v>502</v>
      </c>
      <c r="DH15" s="824"/>
      <c r="DI15" s="824"/>
      <c r="DJ15" s="824"/>
      <c r="DK15" s="825"/>
      <c r="DL15" s="823" t="s">
        <v>502</v>
      </c>
      <c r="DM15" s="824"/>
      <c r="DN15" s="824"/>
      <c r="DO15" s="824"/>
      <c r="DP15" s="825"/>
      <c r="DQ15" s="823" t="s">
        <v>502</v>
      </c>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t="s">
        <v>582</v>
      </c>
      <c r="BT16" s="811"/>
      <c r="BU16" s="811"/>
      <c r="BV16" s="811"/>
      <c r="BW16" s="811"/>
      <c r="BX16" s="811"/>
      <c r="BY16" s="811"/>
      <c r="BZ16" s="811"/>
      <c r="CA16" s="811"/>
      <c r="CB16" s="811"/>
      <c r="CC16" s="811"/>
      <c r="CD16" s="811"/>
      <c r="CE16" s="811"/>
      <c r="CF16" s="811"/>
      <c r="CG16" s="812"/>
      <c r="CH16" s="823">
        <v>2</v>
      </c>
      <c r="CI16" s="824"/>
      <c r="CJ16" s="824"/>
      <c r="CK16" s="824"/>
      <c r="CL16" s="825"/>
      <c r="CM16" s="823">
        <v>8</v>
      </c>
      <c r="CN16" s="824"/>
      <c r="CO16" s="824"/>
      <c r="CP16" s="824"/>
      <c r="CQ16" s="825"/>
      <c r="CR16" s="823">
        <v>1</v>
      </c>
      <c r="CS16" s="824"/>
      <c r="CT16" s="824"/>
      <c r="CU16" s="824"/>
      <c r="CV16" s="825"/>
      <c r="CW16" s="823" t="s">
        <v>502</v>
      </c>
      <c r="CX16" s="824"/>
      <c r="CY16" s="824"/>
      <c r="CZ16" s="824"/>
      <c r="DA16" s="825"/>
      <c r="DB16" s="823" t="s">
        <v>502</v>
      </c>
      <c r="DC16" s="824"/>
      <c r="DD16" s="824"/>
      <c r="DE16" s="824"/>
      <c r="DF16" s="825"/>
      <c r="DG16" s="823" t="s">
        <v>502</v>
      </c>
      <c r="DH16" s="824"/>
      <c r="DI16" s="824"/>
      <c r="DJ16" s="824"/>
      <c r="DK16" s="825"/>
      <c r="DL16" s="823" t="s">
        <v>502</v>
      </c>
      <c r="DM16" s="824"/>
      <c r="DN16" s="824"/>
      <c r="DO16" s="824"/>
      <c r="DP16" s="825"/>
      <c r="DQ16" s="823" t="s">
        <v>502</v>
      </c>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t="s">
        <v>583</v>
      </c>
      <c r="BT17" s="811"/>
      <c r="BU17" s="811"/>
      <c r="BV17" s="811"/>
      <c r="BW17" s="811"/>
      <c r="BX17" s="811"/>
      <c r="BY17" s="811"/>
      <c r="BZ17" s="811"/>
      <c r="CA17" s="811"/>
      <c r="CB17" s="811"/>
      <c r="CC17" s="811"/>
      <c r="CD17" s="811"/>
      <c r="CE17" s="811"/>
      <c r="CF17" s="811"/>
      <c r="CG17" s="812"/>
      <c r="CH17" s="823">
        <v>1</v>
      </c>
      <c r="CI17" s="824"/>
      <c r="CJ17" s="824"/>
      <c r="CK17" s="824"/>
      <c r="CL17" s="825"/>
      <c r="CM17" s="823">
        <v>-17</v>
      </c>
      <c r="CN17" s="824"/>
      <c r="CO17" s="824"/>
      <c r="CP17" s="824"/>
      <c r="CQ17" s="825"/>
      <c r="CR17" s="823" t="s">
        <v>502</v>
      </c>
      <c r="CS17" s="824"/>
      <c r="CT17" s="824"/>
      <c r="CU17" s="824"/>
      <c r="CV17" s="825"/>
      <c r="CW17" s="823" t="s">
        <v>502</v>
      </c>
      <c r="CX17" s="824"/>
      <c r="CY17" s="824"/>
      <c r="CZ17" s="824"/>
      <c r="DA17" s="825"/>
      <c r="DB17" s="823" t="s">
        <v>502</v>
      </c>
      <c r="DC17" s="824"/>
      <c r="DD17" s="824"/>
      <c r="DE17" s="824"/>
      <c r="DF17" s="825"/>
      <c r="DG17" s="823" t="s">
        <v>502</v>
      </c>
      <c r="DH17" s="824"/>
      <c r="DI17" s="824"/>
      <c r="DJ17" s="824"/>
      <c r="DK17" s="825"/>
      <c r="DL17" s="823">
        <v>150</v>
      </c>
      <c r="DM17" s="824"/>
      <c r="DN17" s="824"/>
      <c r="DO17" s="824"/>
      <c r="DP17" s="825"/>
      <c r="DQ17" s="823" t="s">
        <v>502</v>
      </c>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t="s">
        <v>584</v>
      </c>
      <c r="BT18" s="811"/>
      <c r="BU18" s="811"/>
      <c r="BV18" s="811"/>
      <c r="BW18" s="811"/>
      <c r="BX18" s="811"/>
      <c r="BY18" s="811"/>
      <c r="BZ18" s="811"/>
      <c r="CA18" s="811"/>
      <c r="CB18" s="811"/>
      <c r="CC18" s="811"/>
      <c r="CD18" s="811"/>
      <c r="CE18" s="811"/>
      <c r="CF18" s="811"/>
      <c r="CG18" s="812"/>
      <c r="CH18" s="823">
        <v>-3</v>
      </c>
      <c r="CI18" s="824"/>
      <c r="CJ18" s="824"/>
      <c r="CK18" s="824"/>
      <c r="CL18" s="825"/>
      <c r="CM18" s="823">
        <v>1</v>
      </c>
      <c r="CN18" s="824"/>
      <c r="CO18" s="824"/>
      <c r="CP18" s="824"/>
      <c r="CQ18" s="825"/>
      <c r="CR18" s="823" t="s">
        <v>502</v>
      </c>
      <c r="CS18" s="824"/>
      <c r="CT18" s="824"/>
      <c r="CU18" s="824"/>
      <c r="CV18" s="825"/>
      <c r="CW18" s="823" t="s">
        <v>502</v>
      </c>
      <c r="CX18" s="824"/>
      <c r="CY18" s="824"/>
      <c r="CZ18" s="824"/>
      <c r="DA18" s="825"/>
      <c r="DB18" s="823" t="s">
        <v>502</v>
      </c>
      <c r="DC18" s="824"/>
      <c r="DD18" s="824"/>
      <c r="DE18" s="824"/>
      <c r="DF18" s="825"/>
      <c r="DG18" s="823" t="s">
        <v>502</v>
      </c>
      <c r="DH18" s="824"/>
      <c r="DI18" s="824"/>
      <c r="DJ18" s="824"/>
      <c r="DK18" s="825"/>
      <c r="DL18" s="823">
        <v>186</v>
      </c>
      <c r="DM18" s="824"/>
      <c r="DN18" s="824"/>
      <c r="DO18" s="824"/>
      <c r="DP18" s="825"/>
      <c r="DQ18" s="823" t="s">
        <v>502</v>
      </c>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384</v>
      </c>
      <c r="B23" s="832" t="s">
        <v>385</v>
      </c>
      <c r="C23" s="833"/>
      <c r="D23" s="833"/>
      <c r="E23" s="833"/>
      <c r="F23" s="833"/>
      <c r="G23" s="833"/>
      <c r="H23" s="833"/>
      <c r="I23" s="833"/>
      <c r="J23" s="833"/>
      <c r="K23" s="833"/>
      <c r="L23" s="833"/>
      <c r="M23" s="833"/>
      <c r="N23" s="833"/>
      <c r="O23" s="833"/>
      <c r="P23" s="834"/>
      <c r="Q23" s="835">
        <v>37524</v>
      </c>
      <c r="R23" s="836"/>
      <c r="S23" s="836"/>
      <c r="T23" s="836"/>
      <c r="U23" s="836"/>
      <c r="V23" s="836">
        <v>36341</v>
      </c>
      <c r="W23" s="836"/>
      <c r="X23" s="836"/>
      <c r="Y23" s="836"/>
      <c r="Z23" s="836"/>
      <c r="AA23" s="836">
        <v>1184</v>
      </c>
      <c r="AB23" s="836"/>
      <c r="AC23" s="836"/>
      <c r="AD23" s="836"/>
      <c r="AE23" s="837"/>
      <c r="AF23" s="838">
        <v>1043</v>
      </c>
      <c r="AG23" s="836"/>
      <c r="AH23" s="836"/>
      <c r="AI23" s="836"/>
      <c r="AJ23" s="839"/>
      <c r="AK23" s="840"/>
      <c r="AL23" s="841"/>
      <c r="AM23" s="841"/>
      <c r="AN23" s="841"/>
      <c r="AO23" s="841"/>
      <c r="AP23" s="836">
        <v>42466</v>
      </c>
      <c r="AQ23" s="836"/>
      <c r="AR23" s="836"/>
      <c r="AS23" s="836"/>
      <c r="AT23" s="836"/>
      <c r="AU23" s="842"/>
      <c r="AV23" s="842"/>
      <c r="AW23" s="842"/>
      <c r="AX23" s="842"/>
      <c r="AY23" s="843"/>
      <c r="AZ23" s="851" t="s">
        <v>129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364</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396</v>
      </c>
      <c r="C28" s="774"/>
      <c r="D28" s="774"/>
      <c r="E28" s="774"/>
      <c r="F28" s="774"/>
      <c r="G28" s="774"/>
      <c r="H28" s="774"/>
      <c r="I28" s="774"/>
      <c r="J28" s="774"/>
      <c r="K28" s="774"/>
      <c r="L28" s="774"/>
      <c r="M28" s="774"/>
      <c r="N28" s="774"/>
      <c r="O28" s="774"/>
      <c r="P28" s="775"/>
      <c r="Q28" s="864">
        <v>5308</v>
      </c>
      <c r="R28" s="865"/>
      <c r="S28" s="865"/>
      <c r="T28" s="865"/>
      <c r="U28" s="865"/>
      <c r="V28" s="865">
        <v>5528</v>
      </c>
      <c r="W28" s="865"/>
      <c r="X28" s="865"/>
      <c r="Y28" s="865"/>
      <c r="Z28" s="865"/>
      <c r="AA28" s="865">
        <v>-220</v>
      </c>
      <c r="AB28" s="865"/>
      <c r="AC28" s="865"/>
      <c r="AD28" s="865"/>
      <c r="AE28" s="866"/>
      <c r="AF28" s="867">
        <v>-220</v>
      </c>
      <c r="AG28" s="865"/>
      <c r="AH28" s="865"/>
      <c r="AI28" s="865"/>
      <c r="AJ28" s="868"/>
      <c r="AK28" s="869">
        <v>810</v>
      </c>
      <c r="AL28" s="860"/>
      <c r="AM28" s="860"/>
      <c r="AN28" s="860"/>
      <c r="AO28" s="860"/>
      <c r="AP28" s="860" t="s">
        <v>502</v>
      </c>
      <c r="AQ28" s="860"/>
      <c r="AR28" s="860"/>
      <c r="AS28" s="860"/>
      <c r="AT28" s="860"/>
      <c r="AU28" s="860" t="s">
        <v>502</v>
      </c>
      <c r="AV28" s="860"/>
      <c r="AW28" s="860"/>
      <c r="AX28" s="860"/>
      <c r="AY28" s="860"/>
      <c r="AZ28" s="861" t="s">
        <v>502</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397</v>
      </c>
      <c r="C29" s="798"/>
      <c r="D29" s="798"/>
      <c r="E29" s="798"/>
      <c r="F29" s="798"/>
      <c r="G29" s="798"/>
      <c r="H29" s="798"/>
      <c r="I29" s="798"/>
      <c r="J29" s="798"/>
      <c r="K29" s="798"/>
      <c r="L29" s="798"/>
      <c r="M29" s="798"/>
      <c r="N29" s="798"/>
      <c r="O29" s="798"/>
      <c r="P29" s="799"/>
      <c r="Q29" s="800">
        <v>243</v>
      </c>
      <c r="R29" s="801"/>
      <c r="S29" s="801"/>
      <c r="T29" s="801"/>
      <c r="U29" s="801"/>
      <c r="V29" s="801">
        <v>242</v>
      </c>
      <c r="W29" s="801"/>
      <c r="X29" s="801"/>
      <c r="Y29" s="801"/>
      <c r="Z29" s="801"/>
      <c r="AA29" s="801">
        <v>1</v>
      </c>
      <c r="AB29" s="801"/>
      <c r="AC29" s="801"/>
      <c r="AD29" s="801"/>
      <c r="AE29" s="802"/>
      <c r="AF29" s="803">
        <v>1</v>
      </c>
      <c r="AG29" s="804"/>
      <c r="AH29" s="804"/>
      <c r="AI29" s="804"/>
      <c r="AJ29" s="805"/>
      <c r="AK29" s="872">
        <v>45</v>
      </c>
      <c r="AL29" s="873"/>
      <c r="AM29" s="873"/>
      <c r="AN29" s="873"/>
      <c r="AO29" s="873"/>
      <c r="AP29" s="873">
        <v>220</v>
      </c>
      <c r="AQ29" s="873"/>
      <c r="AR29" s="873"/>
      <c r="AS29" s="873"/>
      <c r="AT29" s="873"/>
      <c r="AU29" s="873">
        <v>31</v>
      </c>
      <c r="AV29" s="873"/>
      <c r="AW29" s="873"/>
      <c r="AX29" s="873"/>
      <c r="AY29" s="873"/>
      <c r="AZ29" s="874" t="s">
        <v>502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398</v>
      </c>
      <c r="C30" s="798"/>
      <c r="D30" s="798"/>
      <c r="E30" s="798"/>
      <c r="F30" s="798"/>
      <c r="G30" s="798"/>
      <c r="H30" s="798"/>
      <c r="I30" s="798"/>
      <c r="J30" s="798"/>
      <c r="K30" s="798"/>
      <c r="L30" s="798"/>
      <c r="M30" s="798"/>
      <c r="N30" s="798"/>
      <c r="O30" s="798"/>
      <c r="P30" s="799"/>
      <c r="Q30" s="800">
        <v>446</v>
      </c>
      <c r="R30" s="801"/>
      <c r="S30" s="801"/>
      <c r="T30" s="801"/>
      <c r="U30" s="801"/>
      <c r="V30" s="801">
        <v>445</v>
      </c>
      <c r="W30" s="801"/>
      <c r="X30" s="801"/>
      <c r="Y30" s="801"/>
      <c r="Z30" s="801"/>
      <c r="AA30" s="801">
        <v>1</v>
      </c>
      <c r="AB30" s="801"/>
      <c r="AC30" s="801"/>
      <c r="AD30" s="801"/>
      <c r="AE30" s="802"/>
      <c r="AF30" s="803">
        <v>1</v>
      </c>
      <c r="AG30" s="804"/>
      <c r="AH30" s="804"/>
      <c r="AI30" s="804"/>
      <c r="AJ30" s="805"/>
      <c r="AK30" s="872">
        <v>168</v>
      </c>
      <c r="AL30" s="873"/>
      <c r="AM30" s="873"/>
      <c r="AN30" s="873"/>
      <c r="AO30" s="873"/>
      <c r="AP30" s="873" t="s">
        <v>502</v>
      </c>
      <c r="AQ30" s="873"/>
      <c r="AR30" s="873"/>
      <c r="AS30" s="873"/>
      <c r="AT30" s="873"/>
      <c r="AU30" s="873" t="s">
        <v>502</v>
      </c>
      <c r="AV30" s="873"/>
      <c r="AW30" s="873"/>
      <c r="AX30" s="873"/>
      <c r="AY30" s="873"/>
      <c r="AZ30" s="874" t="s">
        <v>502</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399</v>
      </c>
      <c r="C31" s="798"/>
      <c r="D31" s="798"/>
      <c r="E31" s="798"/>
      <c r="F31" s="798"/>
      <c r="G31" s="798"/>
      <c r="H31" s="798"/>
      <c r="I31" s="798"/>
      <c r="J31" s="798"/>
      <c r="K31" s="798"/>
      <c r="L31" s="798"/>
      <c r="M31" s="798"/>
      <c r="N31" s="798"/>
      <c r="O31" s="798"/>
      <c r="P31" s="799"/>
      <c r="Q31" s="800">
        <v>4936</v>
      </c>
      <c r="R31" s="801"/>
      <c r="S31" s="801"/>
      <c r="T31" s="801"/>
      <c r="U31" s="801"/>
      <c r="V31" s="801">
        <v>4781</v>
      </c>
      <c r="W31" s="801"/>
      <c r="X31" s="801"/>
      <c r="Y31" s="801"/>
      <c r="Z31" s="801"/>
      <c r="AA31" s="801">
        <v>156</v>
      </c>
      <c r="AB31" s="801"/>
      <c r="AC31" s="801"/>
      <c r="AD31" s="801"/>
      <c r="AE31" s="802"/>
      <c r="AF31" s="803">
        <v>156</v>
      </c>
      <c r="AG31" s="804"/>
      <c r="AH31" s="804"/>
      <c r="AI31" s="804"/>
      <c r="AJ31" s="805"/>
      <c r="AK31" s="872">
        <v>832</v>
      </c>
      <c r="AL31" s="873"/>
      <c r="AM31" s="873"/>
      <c r="AN31" s="873"/>
      <c r="AO31" s="873"/>
      <c r="AP31" s="873" t="s">
        <v>502</v>
      </c>
      <c r="AQ31" s="873"/>
      <c r="AR31" s="873"/>
      <c r="AS31" s="873"/>
      <c r="AT31" s="873"/>
      <c r="AU31" s="873" t="s">
        <v>502</v>
      </c>
      <c r="AV31" s="873"/>
      <c r="AW31" s="873"/>
      <c r="AX31" s="873"/>
      <c r="AY31" s="873"/>
      <c r="AZ31" s="874" t="s">
        <v>502</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400</v>
      </c>
      <c r="C32" s="798"/>
      <c r="D32" s="798"/>
      <c r="E32" s="798"/>
      <c r="F32" s="798"/>
      <c r="G32" s="798"/>
      <c r="H32" s="798"/>
      <c r="I32" s="798"/>
      <c r="J32" s="798"/>
      <c r="K32" s="798"/>
      <c r="L32" s="798"/>
      <c r="M32" s="798"/>
      <c r="N32" s="798"/>
      <c r="O32" s="798"/>
      <c r="P32" s="799"/>
      <c r="Q32" s="800">
        <v>32</v>
      </c>
      <c r="R32" s="801"/>
      <c r="S32" s="801"/>
      <c r="T32" s="801"/>
      <c r="U32" s="801"/>
      <c r="V32" s="801">
        <v>32</v>
      </c>
      <c r="W32" s="801"/>
      <c r="X32" s="801"/>
      <c r="Y32" s="801"/>
      <c r="Z32" s="801"/>
      <c r="AA32" s="801" t="s">
        <v>601</v>
      </c>
      <c r="AB32" s="801"/>
      <c r="AC32" s="801"/>
      <c r="AD32" s="801"/>
      <c r="AE32" s="802"/>
      <c r="AF32" s="803" t="s">
        <v>129</v>
      </c>
      <c r="AG32" s="804"/>
      <c r="AH32" s="804"/>
      <c r="AI32" s="804"/>
      <c r="AJ32" s="805"/>
      <c r="AK32" s="872" t="s">
        <v>502</v>
      </c>
      <c r="AL32" s="873"/>
      <c r="AM32" s="873"/>
      <c r="AN32" s="873"/>
      <c r="AO32" s="873"/>
      <c r="AP32" s="873" t="s">
        <v>502</v>
      </c>
      <c r="AQ32" s="873"/>
      <c r="AR32" s="873"/>
      <c r="AS32" s="873"/>
      <c r="AT32" s="873"/>
      <c r="AU32" s="873" t="s">
        <v>502</v>
      </c>
      <c r="AV32" s="873"/>
      <c r="AW32" s="873"/>
      <c r="AX32" s="873"/>
      <c r="AY32" s="873"/>
      <c r="AZ32" s="874" t="s">
        <v>502</v>
      </c>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401</v>
      </c>
      <c r="C33" s="798"/>
      <c r="D33" s="798"/>
      <c r="E33" s="798"/>
      <c r="F33" s="798"/>
      <c r="G33" s="798"/>
      <c r="H33" s="798"/>
      <c r="I33" s="798"/>
      <c r="J33" s="798"/>
      <c r="K33" s="798"/>
      <c r="L33" s="798"/>
      <c r="M33" s="798"/>
      <c r="N33" s="798"/>
      <c r="O33" s="798"/>
      <c r="P33" s="799"/>
      <c r="Q33" s="800">
        <v>5</v>
      </c>
      <c r="R33" s="801"/>
      <c r="S33" s="801"/>
      <c r="T33" s="801"/>
      <c r="U33" s="801"/>
      <c r="V33" s="801">
        <v>4</v>
      </c>
      <c r="W33" s="801"/>
      <c r="X33" s="801"/>
      <c r="Y33" s="801"/>
      <c r="Z33" s="801"/>
      <c r="AA33" s="801">
        <v>1</v>
      </c>
      <c r="AB33" s="801"/>
      <c r="AC33" s="801"/>
      <c r="AD33" s="801"/>
      <c r="AE33" s="802"/>
      <c r="AF33" s="803">
        <v>1</v>
      </c>
      <c r="AG33" s="804"/>
      <c r="AH33" s="804"/>
      <c r="AI33" s="804"/>
      <c r="AJ33" s="805"/>
      <c r="AK33" s="872" t="s">
        <v>502</v>
      </c>
      <c r="AL33" s="873"/>
      <c r="AM33" s="873"/>
      <c r="AN33" s="873"/>
      <c r="AO33" s="873"/>
      <c r="AP33" s="873" t="s">
        <v>502</v>
      </c>
      <c r="AQ33" s="873"/>
      <c r="AR33" s="873"/>
      <c r="AS33" s="873"/>
      <c r="AT33" s="873"/>
      <c r="AU33" s="873" t="s">
        <v>502</v>
      </c>
      <c r="AV33" s="873"/>
      <c r="AW33" s="873"/>
      <c r="AX33" s="873"/>
      <c r="AY33" s="873"/>
      <c r="AZ33" s="874" t="s">
        <v>502</v>
      </c>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402</v>
      </c>
      <c r="C34" s="798"/>
      <c r="D34" s="798"/>
      <c r="E34" s="798"/>
      <c r="F34" s="798"/>
      <c r="G34" s="798"/>
      <c r="H34" s="798"/>
      <c r="I34" s="798"/>
      <c r="J34" s="798"/>
      <c r="K34" s="798"/>
      <c r="L34" s="798"/>
      <c r="M34" s="798"/>
      <c r="N34" s="798"/>
      <c r="O34" s="798"/>
      <c r="P34" s="799"/>
      <c r="Q34" s="800">
        <v>1158</v>
      </c>
      <c r="R34" s="801"/>
      <c r="S34" s="801"/>
      <c r="T34" s="801"/>
      <c r="U34" s="801"/>
      <c r="V34" s="801">
        <v>1139</v>
      </c>
      <c r="W34" s="801"/>
      <c r="X34" s="801"/>
      <c r="Y34" s="801"/>
      <c r="Z34" s="801"/>
      <c r="AA34" s="801">
        <v>19</v>
      </c>
      <c r="AB34" s="801"/>
      <c r="AC34" s="801"/>
      <c r="AD34" s="801"/>
      <c r="AE34" s="802"/>
      <c r="AF34" s="803">
        <v>2722</v>
      </c>
      <c r="AG34" s="804"/>
      <c r="AH34" s="804"/>
      <c r="AI34" s="804"/>
      <c r="AJ34" s="805"/>
      <c r="AK34" s="872">
        <v>85</v>
      </c>
      <c r="AL34" s="873"/>
      <c r="AM34" s="873"/>
      <c r="AN34" s="873"/>
      <c r="AO34" s="873"/>
      <c r="AP34" s="873">
        <v>2706</v>
      </c>
      <c r="AQ34" s="873"/>
      <c r="AR34" s="873"/>
      <c r="AS34" s="873"/>
      <c r="AT34" s="873"/>
      <c r="AU34" s="873">
        <v>2016</v>
      </c>
      <c r="AV34" s="873"/>
      <c r="AW34" s="873"/>
      <c r="AX34" s="873"/>
      <c r="AY34" s="873"/>
      <c r="AZ34" s="874" t="s">
        <v>502</v>
      </c>
      <c r="BA34" s="874"/>
      <c r="BB34" s="874"/>
      <c r="BC34" s="874"/>
      <c r="BD34" s="874"/>
      <c r="BE34" s="870" t="s">
        <v>403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404</v>
      </c>
      <c r="C35" s="798"/>
      <c r="D35" s="798"/>
      <c r="E35" s="798"/>
      <c r="F35" s="798"/>
      <c r="G35" s="798"/>
      <c r="H35" s="798"/>
      <c r="I35" s="798"/>
      <c r="J35" s="798"/>
      <c r="K35" s="798"/>
      <c r="L35" s="798"/>
      <c r="M35" s="798"/>
      <c r="N35" s="798"/>
      <c r="O35" s="798"/>
      <c r="P35" s="799"/>
      <c r="Q35" s="800">
        <v>2119</v>
      </c>
      <c r="R35" s="801"/>
      <c r="S35" s="801"/>
      <c r="T35" s="801"/>
      <c r="U35" s="801"/>
      <c r="V35" s="801">
        <v>2115</v>
      </c>
      <c r="W35" s="801"/>
      <c r="X35" s="801"/>
      <c r="Y35" s="801"/>
      <c r="Z35" s="801"/>
      <c r="AA35" s="801">
        <v>4</v>
      </c>
      <c r="AB35" s="801"/>
      <c r="AC35" s="801"/>
      <c r="AD35" s="801"/>
      <c r="AE35" s="802"/>
      <c r="AF35" s="803">
        <v>4</v>
      </c>
      <c r="AG35" s="804"/>
      <c r="AH35" s="804"/>
      <c r="AI35" s="804"/>
      <c r="AJ35" s="805"/>
      <c r="AK35" s="872">
        <v>539</v>
      </c>
      <c r="AL35" s="873"/>
      <c r="AM35" s="873"/>
      <c r="AN35" s="873"/>
      <c r="AO35" s="873"/>
      <c r="AP35" s="873">
        <v>8859</v>
      </c>
      <c r="AQ35" s="873"/>
      <c r="AR35" s="873"/>
      <c r="AS35" s="873"/>
      <c r="AT35" s="873"/>
      <c r="AU35" s="873">
        <v>5395</v>
      </c>
      <c r="AV35" s="873"/>
      <c r="AW35" s="873"/>
      <c r="AX35" s="873"/>
      <c r="AY35" s="873"/>
      <c r="AZ35" s="874" t="s">
        <v>502</v>
      </c>
      <c r="BA35" s="874"/>
      <c r="BB35" s="874"/>
      <c r="BC35" s="874"/>
      <c r="BD35" s="874"/>
      <c r="BE35" s="870" t="s">
        <v>405</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406</v>
      </c>
      <c r="C36" s="798"/>
      <c r="D36" s="798"/>
      <c r="E36" s="798"/>
      <c r="F36" s="798"/>
      <c r="G36" s="798"/>
      <c r="H36" s="798"/>
      <c r="I36" s="798"/>
      <c r="J36" s="798"/>
      <c r="K36" s="798"/>
      <c r="L36" s="798"/>
      <c r="M36" s="798"/>
      <c r="N36" s="798"/>
      <c r="O36" s="798"/>
      <c r="P36" s="799"/>
      <c r="Q36" s="800">
        <v>277</v>
      </c>
      <c r="R36" s="801"/>
      <c r="S36" s="801"/>
      <c r="T36" s="801"/>
      <c r="U36" s="801"/>
      <c r="V36" s="801">
        <v>276</v>
      </c>
      <c r="W36" s="801"/>
      <c r="X36" s="801"/>
      <c r="Y36" s="801"/>
      <c r="Z36" s="801"/>
      <c r="AA36" s="801">
        <v>1</v>
      </c>
      <c r="AB36" s="801"/>
      <c r="AC36" s="801"/>
      <c r="AD36" s="801"/>
      <c r="AE36" s="802"/>
      <c r="AF36" s="803">
        <v>1</v>
      </c>
      <c r="AG36" s="804"/>
      <c r="AH36" s="804"/>
      <c r="AI36" s="804"/>
      <c r="AJ36" s="805"/>
      <c r="AK36" s="872">
        <v>139</v>
      </c>
      <c r="AL36" s="873"/>
      <c r="AM36" s="873"/>
      <c r="AN36" s="873"/>
      <c r="AO36" s="873"/>
      <c r="AP36" s="873">
        <v>1680</v>
      </c>
      <c r="AQ36" s="873"/>
      <c r="AR36" s="873"/>
      <c r="AS36" s="873"/>
      <c r="AT36" s="873"/>
      <c r="AU36" s="873">
        <v>1677</v>
      </c>
      <c r="AV36" s="873"/>
      <c r="AW36" s="873"/>
      <c r="AX36" s="873"/>
      <c r="AY36" s="873"/>
      <c r="AZ36" s="874" t="s">
        <v>502</v>
      </c>
      <c r="BA36" s="874"/>
      <c r="BB36" s="874"/>
      <c r="BC36" s="874"/>
      <c r="BD36" s="874"/>
      <c r="BE36" s="870" t="s">
        <v>405</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t="s">
        <v>407</v>
      </c>
      <c r="C37" s="798"/>
      <c r="D37" s="798"/>
      <c r="E37" s="798"/>
      <c r="F37" s="798"/>
      <c r="G37" s="798"/>
      <c r="H37" s="798"/>
      <c r="I37" s="798"/>
      <c r="J37" s="798"/>
      <c r="K37" s="798"/>
      <c r="L37" s="798"/>
      <c r="M37" s="798"/>
      <c r="N37" s="798"/>
      <c r="O37" s="798"/>
      <c r="P37" s="799"/>
      <c r="Q37" s="800">
        <v>9</v>
      </c>
      <c r="R37" s="801"/>
      <c r="S37" s="801"/>
      <c r="T37" s="801"/>
      <c r="U37" s="801"/>
      <c r="V37" s="801">
        <v>8</v>
      </c>
      <c r="W37" s="801"/>
      <c r="X37" s="801"/>
      <c r="Y37" s="801"/>
      <c r="Z37" s="801"/>
      <c r="AA37" s="801">
        <v>0</v>
      </c>
      <c r="AB37" s="801"/>
      <c r="AC37" s="801"/>
      <c r="AD37" s="801"/>
      <c r="AE37" s="802"/>
      <c r="AF37" s="803">
        <v>0</v>
      </c>
      <c r="AG37" s="804"/>
      <c r="AH37" s="804"/>
      <c r="AI37" s="804"/>
      <c r="AJ37" s="805"/>
      <c r="AK37" s="872">
        <v>6</v>
      </c>
      <c r="AL37" s="873"/>
      <c r="AM37" s="873"/>
      <c r="AN37" s="873"/>
      <c r="AO37" s="873"/>
      <c r="AP37" s="873">
        <v>2</v>
      </c>
      <c r="AQ37" s="873"/>
      <c r="AR37" s="873"/>
      <c r="AS37" s="873"/>
      <c r="AT37" s="873"/>
      <c r="AU37" s="873">
        <v>1</v>
      </c>
      <c r="AV37" s="873"/>
      <c r="AW37" s="873"/>
      <c r="AX37" s="873"/>
      <c r="AY37" s="873"/>
      <c r="AZ37" s="874" t="s">
        <v>502</v>
      </c>
      <c r="BA37" s="874"/>
      <c r="BB37" s="874"/>
      <c r="BC37" s="874"/>
      <c r="BD37" s="874"/>
      <c r="BE37" s="870" t="s">
        <v>405</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384</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2665</v>
      </c>
      <c r="AG63" s="884"/>
      <c r="AH63" s="884"/>
      <c r="AI63" s="884"/>
      <c r="AJ63" s="885"/>
      <c r="AK63" s="886"/>
      <c r="AL63" s="881"/>
      <c r="AM63" s="881"/>
      <c r="AN63" s="881"/>
      <c r="AO63" s="881"/>
      <c r="AP63" s="884">
        <v>13467</v>
      </c>
      <c r="AQ63" s="884"/>
      <c r="AR63" s="884"/>
      <c r="AS63" s="884"/>
      <c r="AT63" s="884"/>
      <c r="AU63" s="884">
        <v>9121</v>
      </c>
      <c r="AV63" s="884"/>
      <c r="AW63" s="884"/>
      <c r="AX63" s="884"/>
      <c r="AY63" s="884"/>
      <c r="AZ63" s="888"/>
      <c r="BA63" s="888"/>
      <c r="BB63" s="888"/>
      <c r="BC63" s="888"/>
      <c r="BD63" s="888"/>
      <c r="BE63" s="889"/>
      <c r="BF63" s="889"/>
      <c r="BG63" s="889"/>
      <c r="BH63" s="889"/>
      <c r="BI63" s="890"/>
      <c r="BJ63" s="891" t="s">
        <v>129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411</v>
      </c>
      <c r="B66" s="783"/>
      <c r="C66" s="783"/>
      <c r="D66" s="783"/>
      <c r="E66" s="783"/>
      <c r="F66" s="783"/>
      <c r="G66" s="783"/>
      <c r="H66" s="783"/>
      <c r="I66" s="783"/>
      <c r="J66" s="783"/>
      <c r="K66" s="783"/>
      <c r="L66" s="783"/>
      <c r="M66" s="783"/>
      <c r="N66" s="783"/>
      <c r="O66" s="783"/>
      <c r="P66" s="784"/>
      <c r="Q66" s="759" t="s">
        <v>388</v>
      </c>
      <c r="R66" s="760"/>
      <c r="S66" s="760"/>
      <c r="T66" s="760"/>
      <c r="U66" s="761"/>
      <c r="V66" s="759" t="s">
        <v>389</v>
      </c>
      <c r="W66" s="760"/>
      <c r="X66" s="760"/>
      <c r="Y66" s="760"/>
      <c r="Z66" s="761"/>
      <c r="AA66" s="759" t="s">
        <v>390</v>
      </c>
      <c r="AB66" s="760"/>
      <c r="AC66" s="760"/>
      <c r="AD66" s="760"/>
      <c r="AE66" s="761"/>
      <c r="AF66" s="894" t="s">
        <v>412</v>
      </c>
      <c r="AG66" s="855"/>
      <c r="AH66" s="855"/>
      <c r="AI66" s="855"/>
      <c r="AJ66" s="895"/>
      <c r="AK66" s="759" t="s">
        <v>392</v>
      </c>
      <c r="AL66" s="783"/>
      <c r="AM66" s="783"/>
      <c r="AN66" s="783"/>
      <c r="AO66" s="784"/>
      <c r="AP66" s="759" t="s">
        <v>393</v>
      </c>
      <c r="AQ66" s="760"/>
      <c r="AR66" s="760"/>
      <c r="AS66" s="760"/>
      <c r="AT66" s="761"/>
      <c r="AU66" s="759" t="s">
        <v>413</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590</v>
      </c>
      <c r="C68" s="912"/>
      <c r="D68" s="912"/>
      <c r="E68" s="912"/>
      <c r="F68" s="912"/>
      <c r="G68" s="912"/>
      <c r="H68" s="912"/>
      <c r="I68" s="912"/>
      <c r="J68" s="912"/>
      <c r="K68" s="912"/>
      <c r="L68" s="912"/>
      <c r="M68" s="912"/>
      <c r="N68" s="912"/>
      <c r="O68" s="912"/>
      <c r="P68" s="913"/>
      <c r="Q68" s="914">
        <v>13006</v>
      </c>
      <c r="R68" s="908"/>
      <c r="S68" s="908"/>
      <c r="T68" s="908"/>
      <c r="U68" s="908"/>
      <c r="V68" s="908">
        <v>12626</v>
      </c>
      <c r="W68" s="908"/>
      <c r="X68" s="908"/>
      <c r="Y68" s="908"/>
      <c r="Z68" s="908"/>
      <c r="AA68" s="908">
        <v>379</v>
      </c>
      <c r="AB68" s="908"/>
      <c r="AC68" s="908"/>
      <c r="AD68" s="908"/>
      <c r="AE68" s="908"/>
      <c r="AF68" s="908">
        <v>379</v>
      </c>
      <c r="AG68" s="908"/>
      <c r="AH68" s="908"/>
      <c r="AI68" s="908"/>
      <c r="AJ68" s="908"/>
      <c r="AK68" s="908">
        <v>300</v>
      </c>
      <c r="AL68" s="908"/>
      <c r="AM68" s="908"/>
      <c r="AN68" s="908"/>
      <c r="AO68" s="908"/>
      <c r="AP68" s="908" t="s">
        <v>598</v>
      </c>
      <c r="AQ68" s="908"/>
      <c r="AR68" s="908"/>
      <c r="AS68" s="908"/>
      <c r="AT68" s="908"/>
      <c r="AU68" s="908" t="s">
        <v>598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591</v>
      </c>
      <c r="C69" s="916"/>
      <c r="D69" s="916"/>
      <c r="E69" s="916"/>
      <c r="F69" s="916"/>
      <c r="G69" s="916"/>
      <c r="H69" s="916"/>
      <c r="I69" s="916"/>
      <c r="J69" s="916"/>
      <c r="K69" s="916"/>
      <c r="L69" s="916"/>
      <c r="M69" s="916"/>
      <c r="N69" s="916"/>
      <c r="O69" s="916"/>
      <c r="P69" s="917"/>
      <c r="Q69" s="918">
        <v>436</v>
      </c>
      <c r="R69" s="873"/>
      <c r="S69" s="873"/>
      <c r="T69" s="873"/>
      <c r="U69" s="873"/>
      <c r="V69" s="873">
        <v>413</v>
      </c>
      <c r="W69" s="873"/>
      <c r="X69" s="873"/>
      <c r="Y69" s="873"/>
      <c r="Z69" s="873"/>
      <c r="AA69" s="873">
        <v>23</v>
      </c>
      <c r="AB69" s="873"/>
      <c r="AC69" s="873"/>
      <c r="AD69" s="873"/>
      <c r="AE69" s="873"/>
      <c r="AF69" s="873">
        <v>23</v>
      </c>
      <c r="AG69" s="873"/>
      <c r="AH69" s="873"/>
      <c r="AI69" s="873"/>
      <c r="AJ69" s="873"/>
      <c r="AK69" s="873">
        <v>12</v>
      </c>
      <c r="AL69" s="873"/>
      <c r="AM69" s="873"/>
      <c r="AN69" s="873"/>
      <c r="AO69" s="873"/>
      <c r="AP69" s="873" t="s">
        <v>598</v>
      </c>
      <c r="AQ69" s="873"/>
      <c r="AR69" s="873"/>
      <c r="AS69" s="873"/>
      <c r="AT69" s="873"/>
      <c r="AU69" s="873" t="s">
        <v>598</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592</v>
      </c>
      <c r="C70" s="916"/>
      <c r="D70" s="916"/>
      <c r="E70" s="916"/>
      <c r="F70" s="916"/>
      <c r="G70" s="916"/>
      <c r="H70" s="916"/>
      <c r="I70" s="916"/>
      <c r="J70" s="916"/>
      <c r="K70" s="916"/>
      <c r="L70" s="916"/>
      <c r="M70" s="916"/>
      <c r="N70" s="916"/>
      <c r="O70" s="916"/>
      <c r="P70" s="917"/>
      <c r="Q70" s="918">
        <v>59</v>
      </c>
      <c r="R70" s="873"/>
      <c r="S70" s="873"/>
      <c r="T70" s="873"/>
      <c r="U70" s="873"/>
      <c r="V70" s="873">
        <v>55</v>
      </c>
      <c r="W70" s="873"/>
      <c r="X70" s="873"/>
      <c r="Y70" s="873"/>
      <c r="Z70" s="873"/>
      <c r="AA70" s="873">
        <v>4</v>
      </c>
      <c r="AB70" s="873"/>
      <c r="AC70" s="873"/>
      <c r="AD70" s="873"/>
      <c r="AE70" s="873"/>
      <c r="AF70" s="873">
        <v>4</v>
      </c>
      <c r="AG70" s="873"/>
      <c r="AH70" s="873"/>
      <c r="AI70" s="873"/>
      <c r="AJ70" s="873"/>
      <c r="AK70" s="873">
        <v>1</v>
      </c>
      <c r="AL70" s="873"/>
      <c r="AM70" s="873"/>
      <c r="AN70" s="873"/>
      <c r="AO70" s="873"/>
      <c r="AP70" s="873" t="s">
        <v>598</v>
      </c>
      <c r="AQ70" s="873"/>
      <c r="AR70" s="873"/>
      <c r="AS70" s="873"/>
      <c r="AT70" s="873"/>
      <c r="AU70" s="873" t="s">
        <v>598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593</v>
      </c>
      <c r="C71" s="916"/>
      <c r="D71" s="916"/>
      <c r="E71" s="916"/>
      <c r="F71" s="916"/>
      <c r="G71" s="916"/>
      <c r="H71" s="916"/>
      <c r="I71" s="916"/>
      <c r="J71" s="916"/>
      <c r="K71" s="916"/>
      <c r="L71" s="916"/>
      <c r="M71" s="916"/>
      <c r="N71" s="916"/>
      <c r="O71" s="916"/>
      <c r="P71" s="917"/>
      <c r="Q71" s="918">
        <v>1507</v>
      </c>
      <c r="R71" s="873"/>
      <c r="S71" s="873"/>
      <c r="T71" s="873"/>
      <c r="U71" s="873"/>
      <c r="V71" s="873">
        <v>1503</v>
      </c>
      <c r="W71" s="873"/>
      <c r="X71" s="873"/>
      <c r="Y71" s="873"/>
      <c r="Z71" s="873"/>
      <c r="AA71" s="873">
        <v>4</v>
      </c>
      <c r="AB71" s="873"/>
      <c r="AC71" s="873"/>
      <c r="AD71" s="873"/>
      <c r="AE71" s="873"/>
      <c r="AF71" s="873">
        <v>4</v>
      </c>
      <c r="AG71" s="873"/>
      <c r="AH71" s="873"/>
      <c r="AI71" s="873"/>
      <c r="AJ71" s="873"/>
      <c r="AK71" s="873">
        <v>1</v>
      </c>
      <c r="AL71" s="873"/>
      <c r="AM71" s="873"/>
      <c r="AN71" s="873"/>
      <c r="AO71" s="873"/>
      <c r="AP71" s="873" t="s">
        <v>598</v>
      </c>
      <c r="AQ71" s="873"/>
      <c r="AR71" s="873"/>
      <c r="AS71" s="873"/>
      <c r="AT71" s="873"/>
      <c r="AU71" s="873" t="s">
        <v>598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594</v>
      </c>
      <c r="C72" s="916"/>
      <c r="D72" s="916"/>
      <c r="E72" s="916"/>
      <c r="F72" s="916"/>
      <c r="G72" s="916"/>
      <c r="H72" s="916"/>
      <c r="I72" s="916"/>
      <c r="J72" s="916"/>
      <c r="K72" s="916"/>
      <c r="L72" s="916"/>
      <c r="M72" s="916"/>
      <c r="N72" s="916"/>
      <c r="O72" s="916"/>
      <c r="P72" s="917"/>
      <c r="Q72" s="918">
        <v>282568</v>
      </c>
      <c r="R72" s="873"/>
      <c r="S72" s="873"/>
      <c r="T72" s="873"/>
      <c r="U72" s="873"/>
      <c r="V72" s="873">
        <v>273461</v>
      </c>
      <c r="W72" s="873"/>
      <c r="X72" s="873"/>
      <c r="Y72" s="873"/>
      <c r="Z72" s="873"/>
      <c r="AA72" s="873">
        <v>9107</v>
      </c>
      <c r="AB72" s="873"/>
      <c r="AC72" s="873"/>
      <c r="AD72" s="873"/>
      <c r="AE72" s="873"/>
      <c r="AF72" s="873">
        <v>9107</v>
      </c>
      <c r="AG72" s="873"/>
      <c r="AH72" s="873"/>
      <c r="AI72" s="873"/>
      <c r="AJ72" s="873"/>
      <c r="AK72" s="873">
        <v>1429</v>
      </c>
      <c r="AL72" s="873"/>
      <c r="AM72" s="873"/>
      <c r="AN72" s="873"/>
      <c r="AO72" s="873"/>
      <c r="AP72" s="873" t="s">
        <v>599</v>
      </c>
      <c r="AQ72" s="873"/>
      <c r="AR72" s="873"/>
      <c r="AS72" s="873"/>
      <c r="AT72" s="873"/>
      <c r="AU72" s="873" t="s">
        <v>598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595</v>
      </c>
      <c r="C73" s="916"/>
      <c r="D73" s="916"/>
      <c r="E73" s="916"/>
      <c r="F73" s="916"/>
      <c r="G73" s="916"/>
      <c r="H73" s="916"/>
      <c r="I73" s="916"/>
      <c r="J73" s="916"/>
      <c r="K73" s="916"/>
      <c r="L73" s="916"/>
      <c r="M73" s="916"/>
      <c r="N73" s="916"/>
      <c r="O73" s="916"/>
      <c r="P73" s="917"/>
      <c r="Q73" s="918">
        <v>888</v>
      </c>
      <c r="R73" s="873"/>
      <c r="S73" s="873"/>
      <c r="T73" s="873"/>
      <c r="U73" s="873"/>
      <c r="V73" s="873">
        <v>837</v>
      </c>
      <c r="W73" s="873"/>
      <c r="X73" s="873"/>
      <c r="Y73" s="873"/>
      <c r="Z73" s="873"/>
      <c r="AA73" s="873">
        <v>51</v>
      </c>
      <c r="AB73" s="873"/>
      <c r="AC73" s="873"/>
      <c r="AD73" s="873"/>
      <c r="AE73" s="873"/>
      <c r="AF73" s="873">
        <v>51</v>
      </c>
      <c r="AG73" s="873"/>
      <c r="AH73" s="873"/>
      <c r="AI73" s="873"/>
      <c r="AJ73" s="873"/>
      <c r="AK73" s="873">
        <v>0</v>
      </c>
      <c r="AL73" s="873"/>
      <c r="AM73" s="873"/>
      <c r="AN73" s="873"/>
      <c r="AO73" s="873"/>
      <c r="AP73" s="873">
        <v>342</v>
      </c>
      <c r="AQ73" s="873"/>
      <c r="AR73" s="873"/>
      <c r="AS73" s="873"/>
      <c r="AT73" s="873"/>
      <c r="AU73" s="873">
        <v>252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596</v>
      </c>
      <c r="C74" s="916"/>
      <c r="D74" s="916"/>
      <c r="E74" s="916"/>
      <c r="F74" s="916"/>
      <c r="G74" s="916"/>
      <c r="H74" s="916"/>
      <c r="I74" s="916"/>
      <c r="J74" s="916"/>
      <c r="K74" s="916"/>
      <c r="L74" s="916"/>
      <c r="M74" s="916"/>
      <c r="N74" s="916"/>
      <c r="O74" s="916"/>
      <c r="P74" s="917"/>
      <c r="Q74" s="918">
        <v>1388</v>
      </c>
      <c r="R74" s="873"/>
      <c r="S74" s="873"/>
      <c r="T74" s="873"/>
      <c r="U74" s="873"/>
      <c r="V74" s="873">
        <v>1373</v>
      </c>
      <c r="W74" s="873"/>
      <c r="X74" s="873"/>
      <c r="Y74" s="873"/>
      <c r="Z74" s="873"/>
      <c r="AA74" s="873">
        <v>15</v>
      </c>
      <c r="AB74" s="873"/>
      <c r="AC74" s="873"/>
      <c r="AD74" s="873"/>
      <c r="AE74" s="873"/>
      <c r="AF74" s="873">
        <v>15</v>
      </c>
      <c r="AG74" s="873"/>
      <c r="AH74" s="873"/>
      <c r="AI74" s="873"/>
      <c r="AJ74" s="873"/>
      <c r="AK74" s="873">
        <v>1</v>
      </c>
      <c r="AL74" s="873"/>
      <c r="AM74" s="873"/>
      <c r="AN74" s="873"/>
      <c r="AO74" s="873"/>
      <c r="AP74" s="873" t="s">
        <v>598</v>
      </c>
      <c r="AQ74" s="873"/>
      <c r="AR74" s="873"/>
      <c r="AS74" s="873"/>
      <c r="AT74" s="873"/>
      <c r="AU74" s="873" t="s">
        <v>598</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597</v>
      </c>
      <c r="C75" s="916"/>
      <c r="D75" s="916"/>
      <c r="E75" s="916"/>
      <c r="F75" s="916"/>
      <c r="G75" s="916"/>
      <c r="H75" s="916"/>
      <c r="I75" s="916"/>
      <c r="J75" s="916"/>
      <c r="K75" s="916"/>
      <c r="L75" s="916"/>
      <c r="M75" s="916"/>
      <c r="N75" s="916"/>
      <c r="O75" s="916"/>
      <c r="P75" s="917"/>
      <c r="Q75" s="921">
        <v>246</v>
      </c>
      <c r="R75" s="922"/>
      <c r="S75" s="922"/>
      <c r="T75" s="922"/>
      <c r="U75" s="872"/>
      <c r="V75" s="923">
        <v>238</v>
      </c>
      <c r="W75" s="922"/>
      <c r="X75" s="922"/>
      <c r="Y75" s="922"/>
      <c r="Z75" s="872"/>
      <c r="AA75" s="923">
        <v>7</v>
      </c>
      <c r="AB75" s="922"/>
      <c r="AC75" s="922"/>
      <c r="AD75" s="922"/>
      <c r="AE75" s="872"/>
      <c r="AF75" s="923">
        <v>-17</v>
      </c>
      <c r="AG75" s="922"/>
      <c r="AH75" s="922"/>
      <c r="AI75" s="922"/>
      <c r="AJ75" s="872"/>
      <c r="AK75" s="923">
        <v>29</v>
      </c>
      <c r="AL75" s="922"/>
      <c r="AM75" s="922"/>
      <c r="AN75" s="922"/>
      <c r="AO75" s="872"/>
      <c r="AP75" s="923" t="s">
        <v>598</v>
      </c>
      <c r="AQ75" s="922"/>
      <c r="AR75" s="922"/>
      <c r="AS75" s="922"/>
      <c r="AT75" s="872"/>
      <c r="AU75" s="923" t="s">
        <v>598</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384</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9566</v>
      </c>
      <c r="AG88" s="884"/>
      <c r="AH88" s="884"/>
      <c r="AI88" s="884"/>
      <c r="AJ88" s="884"/>
      <c r="AK88" s="881"/>
      <c r="AL88" s="881"/>
      <c r="AM88" s="881"/>
      <c r="AN88" s="881"/>
      <c r="AO88" s="881"/>
      <c r="AP88" s="884">
        <v>342</v>
      </c>
      <c r="AQ88" s="884"/>
      <c r="AR88" s="884"/>
      <c r="AS88" s="884"/>
      <c r="AT88" s="884"/>
      <c r="AU88" s="884">
        <v>252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137</v>
      </c>
      <c r="CS102" s="892"/>
      <c r="CT102" s="892"/>
      <c r="CU102" s="892"/>
      <c r="CV102" s="935"/>
      <c r="CW102" s="934">
        <v>39</v>
      </c>
      <c r="CX102" s="892"/>
      <c r="CY102" s="892"/>
      <c r="CZ102" s="892"/>
      <c r="DA102" s="935"/>
      <c r="DB102" s="934" t="s">
        <v>602</v>
      </c>
      <c r="DC102" s="892"/>
      <c r="DD102" s="892"/>
      <c r="DE102" s="892"/>
      <c r="DF102" s="935"/>
      <c r="DG102" s="934" t="s">
        <v>602</v>
      </c>
      <c r="DH102" s="892"/>
      <c r="DI102" s="892"/>
      <c r="DJ102" s="892"/>
      <c r="DK102" s="935"/>
      <c r="DL102" s="934">
        <v>3153</v>
      </c>
      <c r="DM102" s="892"/>
      <c r="DN102" s="892"/>
      <c r="DO102" s="892"/>
      <c r="DP102" s="935"/>
      <c r="DQ102" s="934">
        <v>282</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302</v>
      </c>
      <c r="AG109" s="937"/>
      <c r="AH109" s="937"/>
      <c r="AI109" s="937"/>
      <c r="AJ109" s="938"/>
      <c r="AK109" s="936" t="s">
        <v>301</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302</v>
      </c>
      <c r="BW109" s="937"/>
      <c r="BX109" s="937"/>
      <c r="BY109" s="937"/>
      <c r="BZ109" s="938"/>
      <c r="CA109" s="936" t="s">
        <v>301</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302</v>
      </c>
      <c r="DM109" s="937"/>
      <c r="DN109" s="937"/>
      <c r="DO109" s="937"/>
      <c r="DP109" s="938"/>
      <c r="DQ109" s="936" t="s">
        <v>301</v>
      </c>
      <c r="DR109" s="937"/>
      <c r="DS109" s="937"/>
      <c r="DT109" s="937"/>
      <c r="DU109" s="938"/>
      <c r="DV109" s="936" t="s">
        <v>424</v>
      </c>
      <c r="DW109" s="937"/>
      <c r="DX109" s="937"/>
      <c r="DY109" s="937"/>
      <c r="DZ109" s="939"/>
    </row>
    <row r="110" spans="1:131" s="246" customFormat="1" ht="26.25" customHeight="1">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3913667</v>
      </c>
      <c r="AB110" s="944"/>
      <c r="AC110" s="944"/>
      <c r="AD110" s="944"/>
      <c r="AE110" s="945"/>
      <c r="AF110" s="946">
        <v>3992329</v>
      </c>
      <c r="AG110" s="944"/>
      <c r="AH110" s="944"/>
      <c r="AI110" s="944"/>
      <c r="AJ110" s="945"/>
      <c r="AK110" s="946">
        <v>4097651</v>
      </c>
      <c r="AL110" s="944"/>
      <c r="AM110" s="944"/>
      <c r="AN110" s="944"/>
      <c r="AO110" s="945"/>
      <c r="AP110" s="947">
        <v>30.2</v>
      </c>
      <c r="AQ110" s="948"/>
      <c r="AR110" s="948"/>
      <c r="AS110" s="948"/>
      <c r="AT110" s="949"/>
      <c r="AU110" s="950" t="s">
        <v>73</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37701199</v>
      </c>
      <c r="BR110" s="979"/>
      <c r="BS110" s="979"/>
      <c r="BT110" s="979"/>
      <c r="BU110" s="979"/>
      <c r="BV110" s="979">
        <v>39379123</v>
      </c>
      <c r="BW110" s="979"/>
      <c r="BX110" s="979"/>
      <c r="BY110" s="979"/>
      <c r="BZ110" s="979"/>
      <c r="CA110" s="979">
        <v>42466265</v>
      </c>
      <c r="CB110" s="979"/>
      <c r="CC110" s="979"/>
      <c r="CD110" s="979"/>
      <c r="CE110" s="979"/>
      <c r="CF110" s="993">
        <v>312.60000000000002</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129</v>
      </c>
      <c r="DH110" s="979"/>
      <c r="DI110" s="979"/>
      <c r="DJ110" s="979"/>
      <c r="DK110" s="979"/>
      <c r="DL110" s="979" t="s">
        <v>129</v>
      </c>
      <c r="DM110" s="979"/>
      <c r="DN110" s="979"/>
      <c r="DO110" s="979"/>
      <c r="DP110" s="979"/>
      <c r="DQ110" s="979" t="s">
        <v>430</v>
      </c>
      <c r="DR110" s="979"/>
      <c r="DS110" s="979"/>
      <c r="DT110" s="979"/>
      <c r="DU110" s="979"/>
      <c r="DV110" s="980" t="s">
        <v>430</v>
      </c>
      <c r="DW110" s="980"/>
      <c r="DX110" s="980"/>
      <c r="DY110" s="980"/>
      <c r="DZ110" s="981"/>
    </row>
    <row r="111" spans="1:131" s="246" customFormat="1" ht="26.25" customHeight="1">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129</v>
      </c>
      <c r="AB111" s="986"/>
      <c r="AC111" s="986"/>
      <c r="AD111" s="986"/>
      <c r="AE111" s="987"/>
      <c r="AF111" s="988" t="s">
        <v>432</v>
      </c>
      <c r="AG111" s="986"/>
      <c r="AH111" s="986"/>
      <c r="AI111" s="986"/>
      <c r="AJ111" s="987"/>
      <c r="AK111" s="988" t="s">
        <v>432</v>
      </c>
      <c r="AL111" s="986"/>
      <c r="AM111" s="986"/>
      <c r="AN111" s="986"/>
      <c r="AO111" s="987"/>
      <c r="AP111" s="989" t="s">
        <v>430</v>
      </c>
      <c r="AQ111" s="990"/>
      <c r="AR111" s="990"/>
      <c r="AS111" s="990"/>
      <c r="AT111" s="991"/>
      <c r="AU111" s="952"/>
      <c r="AV111" s="953"/>
      <c r="AW111" s="953"/>
      <c r="AX111" s="953"/>
      <c r="AY111" s="953"/>
      <c r="AZ111" s="1001" t="s">
        <v>433</v>
      </c>
      <c r="BA111" s="1002"/>
      <c r="BB111" s="1002"/>
      <c r="BC111" s="1002"/>
      <c r="BD111" s="1002"/>
      <c r="BE111" s="1002"/>
      <c r="BF111" s="1002"/>
      <c r="BG111" s="1002"/>
      <c r="BH111" s="1002"/>
      <c r="BI111" s="1002"/>
      <c r="BJ111" s="1002"/>
      <c r="BK111" s="1002"/>
      <c r="BL111" s="1002"/>
      <c r="BM111" s="1002"/>
      <c r="BN111" s="1002"/>
      <c r="BO111" s="1002"/>
      <c r="BP111" s="1003"/>
      <c r="BQ111" s="971" t="s">
        <v>430</v>
      </c>
      <c r="BR111" s="972"/>
      <c r="BS111" s="972"/>
      <c r="BT111" s="972"/>
      <c r="BU111" s="972"/>
      <c r="BV111" s="972" t="s">
        <v>432</v>
      </c>
      <c r="BW111" s="972"/>
      <c r="BX111" s="972"/>
      <c r="BY111" s="972"/>
      <c r="BZ111" s="972"/>
      <c r="CA111" s="972" t="s">
        <v>430</v>
      </c>
      <c r="CB111" s="972"/>
      <c r="CC111" s="972"/>
      <c r="CD111" s="972"/>
      <c r="CE111" s="972"/>
      <c r="CF111" s="966" t="s">
        <v>432</v>
      </c>
      <c r="CG111" s="967"/>
      <c r="CH111" s="967"/>
      <c r="CI111" s="967"/>
      <c r="CJ111" s="967"/>
      <c r="CK111" s="997"/>
      <c r="CL111" s="998"/>
      <c r="CM111" s="968" t="s">
        <v>434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129</v>
      </c>
      <c r="DH111" s="972"/>
      <c r="DI111" s="972"/>
      <c r="DJ111" s="972"/>
      <c r="DK111" s="972"/>
      <c r="DL111" s="972" t="s">
        <v>432</v>
      </c>
      <c r="DM111" s="972"/>
      <c r="DN111" s="972"/>
      <c r="DO111" s="972"/>
      <c r="DP111" s="972"/>
      <c r="DQ111" s="972" t="s">
        <v>430</v>
      </c>
      <c r="DR111" s="972"/>
      <c r="DS111" s="972"/>
      <c r="DT111" s="972"/>
      <c r="DU111" s="972"/>
      <c r="DV111" s="973" t="s">
        <v>430</v>
      </c>
      <c r="DW111" s="973"/>
      <c r="DX111" s="973"/>
      <c r="DY111" s="973"/>
      <c r="DZ111" s="974"/>
    </row>
    <row r="112" spans="1:131" s="246" customFormat="1" ht="26.25" customHeight="1">
      <c r="A112" s="1004" t="s">
        <v>435</v>
      </c>
      <c r="B112" s="1005"/>
      <c r="C112" s="1002" t="s">
        <v>436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430</v>
      </c>
      <c r="AB112" s="1011"/>
      <c r="AC112" s="1011"/>
      <c r="AD112" s="1011"/>
      <c r="AE112" s="1012"/>
      <c r="AF112" s="1013" t="s">
        <v>430</v>
      </c>
      <c r="AG112" s="1011"/>
      <c r="AH112" s="1011"/>
      <c r="AI112" s="1011"/>
      <c r="AJ112" s="1012"/>
      <c r="AK112" s="1013" t="s">
        <v>129</v>
      </c>
      <c r="AL112" s="1011"/>
      <c r="AM112" s="1011"/>
      <c r="AN112" s="1011"/>
      <c r="AO112" s="1012"/>
      <c r="AP112" s="1014" t="s">
        <v>430</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9087840</v>
      </c>
      <c r="BR112" s="972"/>
      <c r="BS112" s="972"/>
      <c r="BT112" s="972"/>
      <c r="BU112" s="972"/>
      <c r="BV112" s="972">
        <v>9339625</v>
      </c>
      <c r="BW112" s="972"/>
      <c r="BX112" s="972"/>
      <c r="BY112" s="972"/>
      <c r="BZ112" s="972"/>
      <c r="CA112" s="972">
        <v>9120588</v>
      </c>
      <c r="CB112" s="972"/>
      <c r="CC112" s="972"/>
      <c r="CD112" s="972"/>
      <c r="CE112" s="972"/>
      <c r="CF112" s="966">
        <v>67.099999999999994</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430</v>
      </c>
      <c r="DH112" s="972"/>
      <c r="DI112" s="972"/>
      <c r="DJ112" s="972"/>
      <c r="DK112" s="972"/>
      <c r="DL112" s="972" t="s">
        <v>129</v>
      </c>
      <c r="DM112" s="972"/>
      <c r="DN112" s="972"/>
      <c r="DO112" s="972"/>
      <c r="DP112" s="972"/>
      <c r="DQ112" s="972" t="s">
        <v>430</v>
      </c>
      <c r="DR112" s="972"/>
      <c r="DS112" s="972"/>
      <c r="DT112" s="972"/>
      <c r="DU112" s="972"/>
      <c r="DV112" s="973" t="s">
        <v>129</v>
      </c>
      <c r="DW112" s="973"/>
      <c r="DX112" s="973"/>
      <c r="DY112" s="973"/>
      <c r="DZ112" s="974"/>
    </row>
    <row r="113" spans="1:130" s="246" customFormat="1" ht="26.25" customHeight="1">
      <c r="A113" s="1006"/>
      <c r="B113" s="1007"/>
      <c r="C113" s="1002" t="s">
        <v>439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710678</v>
      </c>
      <c r="AB113" s="986"/>
      <c r="AC113" s="986"/>
      <c r="AD113" s="986"/>
      <c r="AE113" s="987"/>
      <c r="AF113" s="988">
        <v>730752</v>
      </c>
      <c r="AG113" s="986"/>
      <c r="AH113" s="986"/>
      <c r="AI113" s="986"/>
      <c r="AJ113" s="987"/>
      <c r="AK113" s="988">
        <v>708957</v>
      </c>
      <c r="AL113" s="986"/>
      <c r="AM113" s="986"/>
      <c r="AN113" s="986"/>
      <c r="AO113" s="987"/>
      <c r="AP113" s="989">
        <v>5.2</v>
      </c>
      <c r="AQ113" s="990"/>
      <c r="AR113" s="990"/>
      <c r="AS113" s="990"/>
      <c r="AT113" s="991"/>
      <c r="AU113" s="952"/>
      <c r="AV113" s="953"/>
      <c r="AW113" s="953"/>
      <c r="AX113" s="953"/>
      <c r="AY113" s="953"/>
      <c r="AZ113" s="1001" t="s">
        <v>440</v>
      </c>
      <c r="BA113" s="1002"/>
      <c r="BB113" s="1002"/>
      <c r="BC113" s="1002"/>
      <c r="BD113" s="1002"/>
      <c r="BE113" s="1002"/>
      <c r="BF113" s="1002"/>
      <c r="BG113" s="1002"/>
      <c r="BH113" s="1002"/>
      <c r="BI113" s="1002"/>
      <c r="BJ113" s="1002"/>
      <c r="BK113" s="1002"/>
      <c r="BL113" s="1002"/>
      <c r="BM113" s="1002"/>
      <c r="BN113" s="1002"/>
      <c r="BO113" s="1002"/>
      <c r="BP113" s="1003"/>
      <c r="BQ113" s="971">
        <v>405989</v>
      </c>
      <c r="BR113" s="972"/>
      <c r="BS113" s="972"/>
      <c r="BT113" s="972"/>
      <c r="BU113" s="972"/>
      <c r="BV113" s="972">
        <v>328757</v>
      </c>
      <c r="BW113" s="972"/>
      <c r="BX113" s="972"/>
      <c r="BY113" s="972"/>
      <c r="BZ113" s="972"/>
      <c r="CA113" s="972">
        <v>252103</v>
      </c>
      <c r="CB113" s="972"/>
      <c r="CC113" s="972"/>
      <c r="CD113" s="972"/>
      <c r="CE113" s="972"/>
      <c r="CF113" s="966">
        <v>1.9</v>
      </c>
      <c r="CG113" s="967"/>
      <c r="CH113" s="967"/>
      <c r="CI113" s="967"/>
      <c r="CJ113" s="967"/>
      <c r="CK113" s="997"/>
      <c r="CL113" s="998"/>
      <c r="CM113" s="968" t="s">
        <v>441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430</v>
      </c>
      <c r="DH113" s="1011"/>
      <c r="DI113" s="1011"/>
      <c r="DJ113" s="1011"/>
      <c r="DK113" s="1012"/>
      <c r="DL113" s="1013" t="s">
        <v>430</v>
      </c>
      <c r="DM113" s="1011"/>
      <c r="DN113" s="1011"/>
      <c r="DO113" s="1011"/>
      <c r="DP113" s="1012"/>
      <c r="DQ113" s="1013" t="s">
        <v>430</v>
      </c>
      <c r="DR113" s="1011"/>
      <c r="DS113" s="1011"/>
      <c r="DT113" s="1011"/>
      <c r="DU113" s="1012"/>
      <c r="DV113" s="1014" t="s">
        <v>129</v>
      </c>
      <c r="DW113" s="1015"/>
      <c r="DX113" s="1015"/>
      <c r="DY113" s="1015"/>
      <c r="DZ113" s="1016"/>
    </row>
    <row r="114" spans="1:130" s="246" customFormat="1" ht="26.25" customHeight="1">
      <c r="A114" s="1006"/>
      <c r="B114" s="1007"/>
      <c r="C114" s="1002" t="s">
        <v>442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83226</v>
      </c>
      <c r="AB114" s="1011"/>
      <c r="AC114" s="1011"/>
      <c r="AD114" s="1011"/>
      <c r="AE114" s="1012"/>
      <c r="AF114" s="1013">
        <v>73913</v>
      </c>
      <c r="AG114" s="1011"/>
      <c r="AH114" s="1011"/>
      <c r="AI114" s="1011"/>
      <c r="AJ114" s="1012"/>
      <c r="AK114" s="1013">
        <v>73913</v>
      </c>
      <c r="AL114" s="1011"/>
      <c r="AM114" s="1011"/>
      <c r="AN114" s="1011"/>
      <c r="AO114" s="1012"/>
      <c r="AP114" s="1014">
        <v>0.5</v>
      </c>
      <c r="AQ114" s="1015"/>
      <c r="AR114" s="1015"/>
      <c r="AS114" s="1015"/>
      <c r="AT114" s="1016"/>
      <c r="AU114" s="952"/>
      <c r="AV114" s="953"/>
      <c r="AW114" s="953"/>
      <c r="AX114" s="953"/>
      <c r="AY114" s="953"/>
      <c r="AZ114" s="1001" t="s">
        <v>443</v>
      </c>
      <c r="BA114" s="1002"/>
      <c r="BB114" s="1002"/>
      <c r="BC114" s="1002"/>
      <c r="BD114" s="1002"/>
      <c r="BE114" s="1002"/>
      <c r="BF114" s="1002"/>
      <c r="BG114" s="1002"/>
      <c r="BH114" s="1002"/>
      <c r="BI114" s="1002"/>
      <c r="BJ114" s="1002"/>
      <c r="BK114" s="1002"/>
      <c r="BL114" s="1002"/>
      <c r="BM114" s="1002"/>
      <c r="BN114" s="1002"/>
      <c r="BO114" s="1002"/>
      <c r="BP114" s="1003"/>
      <c r="BQ114" s="971">
        <v>3703992</v>
      </c>
      <c r="BR114" s="972"/>
      <c r="BS114" s="972"/>
      <c r="BT114" s="972"/>
      <c r="BU114" s="972"/>
      <c r="BV114" s="972">
        <v>3482461</v>
      </c>
      <c r="BW114" s="972"/>
      <c r="BX114" s="972"/>
      <c r="BY114" s="972"/>
      <c r="BZ114" s="972"/>
      <c r="CA114" s="972">
        <v>3235419</v>
      </c>
      <c r="CB114" s="972"/>
      <c r="CC114" s="972"/>
      <c r="CD114" s="972"/>
      <c r="CE114" s="972"/>
      <c r="CF114" s="966">
        <v>23.8</v>
      </c>
      <c r="CG114" s="967"/>
      <c r="CH114" s="967"/>
      <c r="CI114" s="967"/>
      <c r="CJ114" s="967"/>
      <c r="CK114" s="997"/>
      <c r="CL114" s="998"/>
      <c r="CM114" s="968" t="s">
        <v>444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430</v>
      </c>
      <c r="DH114" s="1011"/>
      <c r="DI114" s="1011"/>
      <c r="DJ114" s="1011"/>
      <c r="DK114" s="1012"/>
      <c r="DL114" s="1013" t="s">
        <v>430</v>
      </c>
      <c r="DM114" s="1011"/>
      <c r="DN114" s="1011"/>
      <c r="DO114" s="1011"/>
      <c r="DP114" s="1012"/>
      <c r="DQ114" s="1013" t="s">
        <v>129</v>
      </c>
      <c r="DR114" s="1011"/>
      <c r="DS114" s="1011"/>
      <c r="DT114" s="1011"/>
      <c r="DU114" s="1012"/>
      <c r="DV114" s="1014" t="s">
        <v>129</v>
      </c>
      <c r="DW114" s="1015"/>
      <c r="DX114" s="1015"/>
      <c r="DY114" s="1015"/>
      <c r="DZ114" s="1016"/>
    </row>
    <row r="115" spans="1:130" s="246" customFormat="1" ht="26.25" customHeight="1">
      <c r="A115" s="1006"/>
      <c r="B115" s="1007"/>
      <c r="C115" s="1002" t="s">
        <v>445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200</v>
      </c>
      <c r="AB115" s="986"/>
      <c r="AC115" s="986"/>
      <c r="AD115" s="986"/>
      <c r="AE115" s="987"/>
      <c r="AF115" s="988">
        <v>157</v>
      </c>
      <c r="AG115" s="986"/>
      <c r="AH115" s="986"/>
      <c r="AI115" s="986"/>
      <c r="AJ115" s="987"/>
      <c r="AK115" s="988">
        <v>177</v>
      </c>
      <c r="AL115" s="986"/>
      <c r="AM115" s="986"/>
      <c r="AN115" s="986"/>
      <c r="AO115" s="987"/>
      <c r="AP115" s="989">
        <v>0</v>
      </c>
      <c r="AQ115" s="990"/>
      <c r="AR115" s="990"/>
      <c r="AS115" s="990"/>
      <c r="AT115" s="991"/>
      <c r="AU115" s="952"/>
      <c r="AV115" s="953"/>
      <c r="AW115" s="953"/>
      <c r="AX115" s="953"/>
      <c r="AY115" s="953"/>
      <c r="AZ115" s="1001" t="s">
        <v>446</v>
      </c>
      <c r="BA115" s="1002"/>
      <c r="BB115" s="1002"/>
      <c r="BC115" s="1002"/>
      <c r="BD115" s="1002"/>
      <c r="BE115" s="1002"/>
      <c r="BF115" s="1002"/>
      <c r="BG115" s="1002"/>
      <c r="BH115" s="1002"/>
      <c r="BI115" s="1002"/>
      <c r="BJ115" s="1002"/>
      <c r="BK115" s="1002"/>
      <c r="BL115" s="1002"/>
      <c r="BM115" s="1002"/>
      <c r="BN115" s="1002"/>
      <c r="BO115" s="1002"/>
      <c r="BP115" s="1003"/>
      <c r="BQ115" s="971">
        <v>471930</v>
      </c>
      <c r="BR115" s="972"/>
      <c r="BS115" s="972"/>
      <c r="BT115" s="972"/>
      <c r="BU115" s="972"/>
      <c r="BV115" s="972">
        <v>283759</v>
      </c>
      <c r="BW115" s="972"/>
      <c r="BX115" s="972"/>
      <c r="BY115" s="972"/>
      <c r="BZ115" s="972"/>
      <c r="CA115" s="972">
        <v>283759</v>
      </c>
      <c r="CB115" s="972"/>
      <c r="CC115" s="972"/>
      <c r="CD115" s="972"/>
      <c r="CE115" s="972"/>
      <c r="CF115" s="966">
        <v>2.1</v>
      </c>
      <c r="CG115" s="967"/>
      <c r="CH115" s="967"/>
      <c r="CI115" s="967"/>
      <c r="CJ115" s="967"/>
      <c r="CK115" s="997"/>
      <c r="CL115" s="998"/>
      <c r="CM115" s="1001" t="s">
        <v>447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129</v>
      </c>
      <c r="DH115" s="1011"/>
      <c r="DI115" s="1011"/>
      <c r="DJ115" s="1011"/>
      <c r="DK115" s="1012"/>
      <c r="DL115" s="1013" t="s">
        <v>430</v>
      </c>
      <c r="DM115" s="1011"/>
      <c r="DN115" s="1011"/>
      <c r="DO115" s="1011"/>
      <c r="DP115" s="1012"/>
      <c r="DQ115" s="1013" t="s">
        <v>430</v>
      </c>
      <c r="DR115" s="1011"/>
      <c r="DS115" s="1011"/>
      <c r="DT115" s="1011"/>
      <c r="DU115" s="1012"/>
      <c r="DV115" s="1014" t="s">
        <v>430</v>
      </c>
      <c r="DW115" s="1015"/>
      <c r="DX115" s="1015"/>
      <c r="DY115" s="1015"/>
      <c r="DZ115" s="1016"/>
    </row>
    <row r="116" spans="1:130" s="246" customFormat="1" ht="26.25" customHeight="1">
      <c r="A116" s="1008"/>
      <c r="B116" s="1009"/>
      <c r="C116" s="1017" t="s">
        <v>448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1708</v>
      </c>
      <c r="AB116" s="1011"/>
      <c r="AC116" s="1011"/>
      <c r="AD116" s="1011"/>
      <c r="AE116" s="1012"/>
      <c r="AF116" s="1013">
        <v>1263</v>
      </c>
      <c r="AG116" s="1011"/>
      <c r="AH116" s="1011"/>
      <c r="AI116" s="1011"/>
      <c r="AJ116" s="1012"/>
      <c r="AK116" s="1013">
        <v>1215</v>
      </c>
      <c r="AL116" s="1011"/>
      <c r="AM116" s="1011"/>
      <c r="AN116" s="1011"/>
      <c r="AO116" s="1012"/>
      <c r="AP116" s="1014">
        <v>0</v>
      </c>
      <c r="AQ116" s="1015"/>
      <c r="AR116" s="1015"/>
      <c r="AS116" s="1015"/>
      <c r="AT116" s="1016"/>
      <c r="AU116" s="952"/>
      <c r="AV116" s="953"/>
      <c r="AW116" s="953"/>
      <c r="AX116" s="953"/>
      <c r="AY116" s="953"/>
      <c r="AZ116" s="1019" t="s">
        <v>449</v>
      </c>
      <c r="BA116" s="1020"/>
      <c r="BB116" s="1020"/>
      <c r="BC116" s="1020"/>
      <c r="BD116" s="1020"/>
      <c r="BE116" s="1020"/>
      <c r="BF116" s="1020"/>
      <c r="BG116" s="1020"/>
      <c r="BH116" s="1020"/>
      <c r="BI116" s="1020"/>
      <c r="BJ116" s="1020"/>
      <c r="BK116" s="1020"/>
      <c r="BL116" s="1020"/>
      <c r="BM116" s="1020"/>
      <c r="BN116" s="1020"/>
      <c r="BO116" s="1020"/>
      <c r="BP116" s="1021"/>
      <c r="BQ116" s="971" t="s">
        <v>430</v>
      </c>
      <c r="BR116" s="972"/>
      <c r="BS116" s="972"/>
      <c r="BT116" s="972"/>
      <c r="BU116" s="972"/>
      <c r="BV116" s="972" t="s">
        <v>430</v>
      </c>
      <c r="BW116" s="972"/>
      <c r="BX116" s="972"/>
      <c r="BY116" s="972"/>
      <c r="BZ116" s="972"/>
      <c r="CA116" s="972" t="s">
        <v>430</v>
      </c>
      <c r="CB116" s="972"/>
      <c r="CC116" s="972"/>
      <c r="CD116" s="972"/>
      <c r="CE116" s="972"/>
      <c r="CF116" s="966" t="s">
        <v>430</v>
      </c>
      <c r="CG116" s="967"/>
      <c r="CH116" s="967"/>
      <c r="CI116" s="967"/>
      <c r="CJ116" s="967"/>
      <c r="CK116" s="997"/>
      <c r="CL116" s="998"/>
      <c r="CM116" s="968" t="s">
        <v>450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430</v>
      </c>
      <c r="DH116" s="1011"/>
      <c r="DI116" s="1011"/>
      <c r="DJ116" s="1011"/>
      <c r="DK116" s="1012"/>
      <c r="DL116" s="1013" t="s">
        <v>430</v>
      </c>
      <c r="DM116" s="1011"/>
      <c r="DN116" s="1011"/>
      <c r="DO116" s="1011"/>
      <c r="DP116" s="1012"/>
      <c r="DQ116" s="1013" t="s">
        <v>430</v>
      </c>
      <c r="DR116" s="1011"/>
      <c r="DS116" s="1011"/>
      <c r="DT116" s="1011"/>
      <c r="DU116" s="1012"/>
      <c r="DV116" s="1014" t="s">
        <v>430</v>
      </c>
      <c r="DW116" s="1015"/>
      <c r="DX116" s="1015"/>
      <c r="DY116" s="1015"/>
      <c r="DZ116" s="1016"/>
    </row>
    <row r="117" spans="1:130" s="246" customFormat="1" ht="26.25" customHeight="1">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451</v>
      </c>
      <c r="Z117" s="938"/>
      <c r="AA117" s="1028">
        <v>4709479</v>
      </c>
      <c r="AB117" s="1029"/>
      <c r="AC117" s="1029"/>
      <c r="AD117" s="1029"/>
      <c r="AE117" s="1030"/>
      <c r="AF117" s="1031">
        <v>4798414</v>
      </c>
      <c r="AG117" s="1029"/>
      <c r="AH117" s="1029"/>
      <c r="AI117" s="1029"/>
      <c r="AJ117" s="1030"/>
      <c r="AK117" s="1031">
        <v>4881913</v>
      </c>
      <c r="AL117" s="1029"/>
      <c r="AM117" s="1029"/>
      <c r="AN117" s="1029"/>
      <c r="AO117" s="1030"/>
      <c r="AP117" s="1032"/>
      <c r="AQ117" s="1033"/>
      <c r="AR117" s="1033"/>
      <c r="AS117" s="1033"/>
      <c r="AT117" s="1034"/>
      <c r="AU117" s="952"/>
      <c r="AV117" s="953"/>
      <c r="AW117" s="953"/>
      <c r="AX117" s="953"/>
      <c r="AY117" s="953"/>
      <c r="AZ117" s="1019" t="s">
        <v>452</v>
      </c>
      <c r="BA117" s="1020"/>
      <c r="BB117" s="1020"/>
      <c r="BC117" s="1020"/>
      <c r="BD117" s="1020"/>
      <c r="BE117" s="1020"/>
      <c r="BF117" s="1020"/>
      <c r="BG117" s="1020"/>
      <c r="BH117" s="1020"/>
      <c r="BI117" s="1020"/>
      <c r="BJ117" s="1020"/>
      <c r="BK117" s="1020"/>
      <c r="BL117" s="1020"/>
      <c r="BM117" s="1020"/>
      <c r="BN117" s="1020"/>
      <c r="BO117" s="1020"/>
      <c r="BP117" s="1021"/>
      <c r="BQ117" s="971" t="s">
        <v>430</v>
      </c>
      <c r="BR117" s="972"/>
      <c r="BS117" s="972"/>
      <c r="BT117" s="972"/>
      <c r="BU117" s="972"/>
      <c r="BV117" s="972" t="s">
        <v>430</v>
      </c>
      <c r="BW117" s="972"/>
      <c r="BX117" s="972"/>
      <c r="BY117" s="972"/>
      <c r="BZ117" s="972"/>
      <c r="CA117" s="972" t="s">
        <v>430</v>
      </c>
      <c r="CB117" s="972"/>
      <c r="CC117" s="972"/>
      <c r="CD117" s="972"/>
      <c r="CE117" s="972"/>
      <c r="CF117" s="966" t="s">
        <v>430</v>
      </c>
      <c r="CG117" s="967"/>
      <c r="CH117" s="967"/>
      <c r="CI117" s="967"/>
      <c r="CJ117" s="967"/>
      <c r="CK117" s="997"/>
      <c r="CL117" s="998"/>
      <c r="CM117" s="968" t="s">
        <v>453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430</v>
      </c>
      <c r="DH117" s="1011"/>
      <c r="DI117" s="1011"/>
      <c r="DJ117" s="1011"/>
      <c r="DK117" s="1012"/>
      <c r="DL117" s="1013" t="s">
        <v>430</v>
      </c>
      <c r="DM117" s="1011"/>
      <c r="DN117" s="1011"/>
      <c r="DO117" s="1011"/>
      <c r="DP117" s="1012"/>
      <c r="DQ117" s="1013" t="s">
        <v>430</v>
      </c>
      <c r="DR117" s="1011"/>
      <c r="DS117" s="1011"/>
      <c r="DT117" s="1011"/>
      <c r="DU117" s="1012"/>
      <c r="DV117" s="1014" t="s">
        <v>430</v>
      </c>
      <c r="DW117" s="1015"/>
      <c r="DX117" s="1015"/>
      <c r="DY117" s="1015"/>
      <c r="DZ117" s="1016"/>
    </row>
    <row r="118" spans="1:130" s="246" customFormat="1" ht="26.25" customHeight="1">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302</v>
      </c>
      <c r="AG118" s="937"/>
      <c r="AH118" s="937"/>
      <c r="AI118" s="937"/>
      <c r="AJ118" s="938"/>
      <c r="AK118" s="936" t="s">
        <v>301</v>
      </c>
      <c r="AL118" s="937"/>
      <c r="AM118" s="937"/>
      <c r="AN118" s="937"/>
      <c r="AO118" s="938"/>
      <c r="AP118" s="1023" t="s">
        <v>424</v>
      </c>
      <c r="AQ118" s="1024"/>
      <c r="AR118" s="1024"/>
      <c r="AS118" s="1024"/>
      <c r="AT118" s="1025"/>
      <c r="AU118" s="952"/>
      <c r="AV118" s="953"/>
      <c r="AW118" s="953"/>
      <c r="AX118" s="953"/>
      <c r="AY118" s="953"/>
      <c r="AZ118" s="1026" t="s">
        <v>454</v>
      </c>
      <c r="BA118" s="1017"/>
      <c r="BB118" s="1017"/>
      <c r="BC118" s="1017"/>
      <c r="BD118" s="1017"/>
      <c r="BE118" s="1017"/>
      <c r="BF118" s="1017"/>
      <c r="BG118" s="1017"/>
      <c r="BH118" s="1017"/>
      <c r="BI118" s="1017"/>
      <c r="BJ118" s="1017"/>
      <c r="BK118" s="1017"/>
      <c r="BL118" s="1017"/>
      <c r="BM118" s="1017"/>
      <c r="BN118" s="1017"/>
      <c r="BO118" s="1017"/>
      <c r="BP118" s="1018"/>
      <c r="BQ118" s="1049" t="s">
        <v>129</v>
      </c>
      <c r="BR118" s="1050"/>
      <c r="BS118" s="1050"/>
      <c r="BT118" s="1050"/>
      <c r="BU118" s="1050"/>
      <c r="BV118" s="1050" t="s">
        <v>129</v>
      </c>
      <c r="BW118" s="1050"/>
      <c r="BX118" s="1050"/>
      <c r="BY118" s="1050"/>
      <c r="BZ118" s="1050"/>
      <c r="CA118" s="1050" t="s">
        <v>129</v>
      </c>
      <c r="CB118" s="1050"/>
      <c r="CC118" s="1050"/>
      <c r="CD118" s="1050"/>
      <c r="CE118" s="1050"/>
      <c r="CF118" s="966" t="s">
        <v>129</v>
      </c>
      <c r="CG118" s="967"/>
      <c r="CH118" s="967"/>
      <c r="CI118" s="967"/>
      <c r="CJ118" s="967"/>
      <c r="CK118" s="997"/>
      <c r="CL118" s="998"/>
      <c r="CM118" s="968" t="s">
        <v>455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129</v>
      </c>
      <c r="DH118" s="1011"/>
      <c r="DI118" s="1011"/>
      <c r="DJ118" s="1011"/>
      <c r="DK118" s="1012"/>
      <c r="DL118" s="1013" t="s">
        <v>129</v>
      </c>
      <c r="DM118" s="1011"/>
      <c r="DN118" s="1011"/>
      <c r="DO118" s="1011"/>
      <c r="DP118" s="1012"/>
      <c r="DQ118" s="1013" t="s">
        <v>129</v>
      </c>
      <c r="DR118" s="1011"/>
      <c r="DS118" s="1011"/>
      <c r="DT118" s="1011"/>
      <c r="DU118" s="1012"/>
      <c r="DV118" s="1014" t="s">
        <v>129</v>
      </c>
      <c r="DW118" s="1015"/>
      <c r="DX118" s="1015"/>
      <c r="DY118" s="1015"/>
      <c r="DZ118" s="1016"/>
    </row>
    <row r="119" spans="1:130" s="246" customFormat="1" ht="26.25" customHeight="1">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129</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456</v>
      </c>
      <c r="BP119" s="1058"/>
      <c r="BQ119" s="1049">
        <v>51370950</v>
      </c>
      <c r="BR119" s="1050"/>
      <c r="BS119" s="1050"/>
      <c r="BT119" s="1050"/>
      <c r="BU119" s="1050"/>
      <c r="BV119" s="1050">
        <v>52813725</v>
      </c>
      <c r="BW119" s="1050"/>
      <c r="BX119" s="1050"/>
      <c r="BY119" s="1050"/>
      <c r="BZ119" s="1050"/>
      <c r="CA119" s="1050">
        <v>55358134</v>
      </c>
      <c r="CB119" s="1050"/>
      <c r="CC119" s="1050"/>
      <c r="CD119" s="1050"/>
      <c r="CE119" s="1050"/>
      <c r="CF119" s="1051"/>
      <c r="CG119" s="1052"/>
      <c r="CH119" s="1052"/>
      <c r="CI119" s="1052"/>
      <c r="CJ119" s="1053"/>
      <c r="CK119" s="999"/>
      <c r="CL119" s="1000"/>
      <c r="CM119" s="1054" t="s">
        <v>457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129</v>
      </c>
      <c r="DH119" s="1036"/>
      <c r="DI119" s="1036"/>
      <c r="DJ119" s="1036"/>
      <c r="DK119" s="1037"/>
      <c r="DL119" s="1035" t="s">
        <v>129</v>
      </c>
      <c r="DM119" s="1036"/>
      <c r="DN119" s="1036"/>
      <c r="DO119" s="1036"/>
      <c r="DP119" s="1037"/>
      <c r="DQ119" s="1035" t="s">
        <v>129</v>
      </c>
      <c r="DR119" s="1036"/>
      <c r="DS119" s="1036"/>
      <c r="DT119" s="1036"/>
      <c r="DU119" s="1037"/>
      <c r="DV119" s="1038" t="s">
        <v>129</v>
      </c>
      <c r="DW119" s="1039"/>
      <c r="DX119" s="1039"/>
      <c r="DY119" s="1039"/>
      <c r="DZ119" s="1040"/>
    </row>
    <row r="120" spans="1:130" s="246" customFormat="1" ht="26.25" customHeight="1">
      <c r="A120" s="1111"/>
      <c r="B120" s="998"/>
      <c r="C120" s="968" t="s">
        <v>434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129</v>
      </c>
      <c r="AB120" s="1011"/>
      <c r="AC120" s="1011"/>
      <c r="AD120" s="1011"/>
      <c r="AE120" s="1012"/>
      <c r="AF120" s="1013" t="s">
        <v>129</v>
      </c>
      <c r="AG120" s="1011"/>
      <c r="AH120" s="1011"/>
      <c r="AI120" s="1011"/>
      <c r="AJ120" s="1012"/>
      <c r="AK120" s="1013" t="s">
        <v>129</v>
      </c>
      <c r="AL120" s="1011"/>
      <c r="AM120" s="1011"/>
      <c r="AN120" s="1011"/>
      <c r="AO120" s="1012"/>
      <c r="AP120" s="1014" t="s">
        <v>129</v>
      </c>
      <c r="AQ120" s="1015"/>
      <c r="AR120" s="1015"/>
      <c r="AS120" s="1015"/>
      <c r="AT120" s="1016"/>
      <c r="AU120" s="1041" t="s">
        <v>458</v>
      </c>
      <c r="AV120" s="1042"/>
      <c r="AW120" s="1042"/>
      <c r="AX120" s="1042"/>
      <c r="AY120" s="1043"/>
      <c r="AZ120" s="992" t="s">
        <v>459</v>
      </c>
      <c r="BA120" s="941"/>
      <c r="BB120" s="941"/>
      <c r="BC120" s="941"/>
      <c r="BD120" s="941"/>
      <c r="BE120" s="941"/>
      <c r="BF120" s="941"/>
      <c r="BG120" s="941"/>
      <c r="BH120" s="941"/>
      <c r="BI120" s="941"/>
      <c r="BJ120" s="941"/>
      <c r="BK120" s="941"/>
      <c r="BL120" s="941"/>
      <c r="BM120" s="941"/>
      <c r="BN120" s="941"/>
      <c r="BO120" s="941"/>
      <c r="BP120" s="942"/>
      <c r="BQ120" s="978">
        <v>10798430</v>
      </c>
      <c r="BR120" s="979"/>
      <c r="BS120" s="979"/>
      <c r="BT120" s="979"/>
      <c r="BU120" s="979"/>
      <c r="BV120" s="979">
        <v>11366918</v>
      </c>
      <c r="BW120" s="979"/>
      <c r="BX120" s="979"/>
      <c r="BY120" s="979"/>
      <c r="BZ120" s="979"/>
      <c r="CA120" s="979">
        <v>11218554</v>
      </c>
      <c r="CB120" s="979"/>
      <c r="CC120" s="979"/>
      <c r="CD120" s="979"/>
      <c r="CE120" s="979"/>
      <c r="CF120" s="993">
        <v>82.6</v>
      </c>
      <c r="CG120" s="994"/>
      <c r="CH120" s="994"/>
      <c r="CI120" s="994"/>
      <c r="CJ120" s="994"/>
      <c r="CK120" s="1059" t="s">
        <v>460</v>
      </c>
      <c r="CL120" s="1060"/>
      <c r="CM120" s="1060"/>
      <c r="CN120" s="1060"/>
      <c r="CO120" s="1061"/>
      <c r="CP120" s="1067" t="s">
        <v>404</v>
      </c>
      <c r="CQ120" s="1068"/>
      <c r="CR120" s="1068"/>
      <c r="CS120" s="1068"/>
      <c r="CT120" s="1068"/>
      <c r="CU120" s="1068"/>
      <c r="CV120" s="1068"/>
      <c r="CW120" s="1068"/>
      <c r="CX120" s="1068"/>
      <c r="CY120" s="1068"/>
      <c r="CZ120" s="1068"/>
      <c r="DA120" s="1068"/>
      <c r="DB120" s="1068"/>
      <c r="DC120" s="1068"/>
      <c r="DD120" s="1068"/>
      <c r="DE120" s="1068"/>
      <c r="DF120" s="1069"/>
      <c r="DG120" s="978">
        <v>5325898</v>
      </c>
      <c r="DH120" s="979"/>
      <c r="DI120" s="979"/>
      <c r="DJ120" s="979"/>
      <c r="DK120" s="979"/>
      <c r="DL120" s="979">
        <v>5360304</v>
      </c>
      <c r="DM120" s="979"/>
      <c r="DN120" s="979"/>
      <c r="DO120" s="979"/>
      <c r="DP120" s="979"/>
      <c r="DQ120" s="979">
        <v>5395048</v>
      </c>
      <c r="DR120" s="979"/>
      <c r="DS120" s="979"/>
      <c r="DT120" s="979"/>
      <c r="DU120" s="979"/>
      <c r="DV120" s="980">
        <v>39.700000000000003</v>
      </c>
      <c r="DW120" s="980"/>
      <c r="DX120" s="980"/>
      <c r="DY120" s="980"/>
      <c r="DZ120" s="981"/>
    </row>
    <row r="121" spans="1:130" s="246" customFormat="1" ht="26.25" customHeight="1">
      <c r="A121" s="1111"/>
      <c r="B121" s="998"/>
      <c r="C121" s="1019" t="s">
        <v>461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129</v>
      </c>
      <c r="AB121" s="1011"/>
      <c r="AC121" s="1011"/>
      <c r="AD121" s="1011"/>
      <c r="AE121" s="1012"/>
      <c r="AF121" s="1013" t="s">
        <v>129</v>
      </c>
      <c r="AG121" s="1011"/>
      <c r="AH121" s="1011"/>
      <c r="AI121" s="1011"/>
      <c r="AJ121" s="1012"/>
      <c r="AK121" s="1013" t="s">
        <v>129</v>
      </c>
      <c r="AL121" s="1011"/>
      <c r="AM121" s="1011"/>
      <c r="AN121" s="1011"/>
      <c r="AO121" s="1012"/>
      <c r="AP121" s="1014" t="s">
        <v>129</v>
      </c>
      <c r="AQ121" s="1015"/>
      <c r="AR121" s="1015"/>
      <c r="AS121" s="1015"/>
      <c r="AT121" s="1016"/>
      <c r="AU121" s="1044"/>
      <c r="AV121" s="1045"/>
      <c r="AW121" s="1045"/>
      <c r="AX121" s="1045"/>
      <c r="AY121" s="1046"/>
      <c r="AZ121" s="1001" t="s">
        <v>462</v>
      </c>
      <c r="BA121" s="1002"/>
      <c r="BB121" s="1002"/>
      <c r="BC121" s="1002"/>
      <c r="BD121" s="1002"/>
      <c r="BE121" s="1002"/>
      <c r="BF121" s="1002"/>
      <c r="BG121" s="1002"/>
      <c r="BH121" s="1002"/>
      <c r="BI121" s="1002"/>
      <c r="BJ121" s="1002"/>
      <c r="BK121" s="1002"/>
      <c r="BL121" s="1002"/>
      <c r="BM121" s="1002"/>
      <c r="BN121" s="1002"/>
      <c r="BO121" s="1002"/>
      <c r="BP121" s="1003"/>
      <c r="BQ121" s="971">
        <v>1423602</v>
      </c>
      <c r="BR121" s="972"/>
      <c r="BS121" s="972"/>
      <c r="BT121" s="972"/>
      <c r="BU121" s="972"/>
      <c r="BV121" s="972">
        <v>1592250</v>
      </c>
      <c r="BW121" s="972"/>
      <c r="BX121" s="972"/>
      <c r="BY121" s="972"/>
      <c r="BZ121" s="972"/>
      <c r="CA121" s="972">
        <v>1488227</v>
      </c>
      <c r="CB121" s="972"/>
      <c r="CC121" s="972"/>
      <c r="CD121" s="972"/>
      <c r="CE121" s="972"/>
      <c r="CF121" s="966">
        <v>11</v>
      </c>
      <c r="CG121" s="967"/>
      <c r="CH121" s="967"/>
      <c r="CI121" s="967"/>
      <c r="CJ121" s="967"/>
      <c r="CK121" s="1062"/>
      <c r="CL121" s="1063"/>
      <c r="CM121" s="1063"/>
      <c r="CN121" s="1063"/>
      <c r="CO121" s="1064"/>
      <c r="CP121" s="1072" t="s">
        <v>402</v>
      </c>
      <c r="CQ121" s="1073"/>
      <c r="CR121" s="1073"/>
      <c r="CS121" s="1073"/>
      <c r="CT121" s="1073"/>
      <c r="CU121" s="1073"/>
      <c r="CV121" s="1073"/>
      <c r="CW121" s="1073"/>
      <c r="CX121" s="1073"/>
      <c r="CY121" s="1073"/>
      <c r="CZ121" s="1073"/>
      <c r="DA121" s="1073"/>
      <c r="DB121" s="1073"/>
      <c r="DC121" s="1073"/>
      <c r="DD121" s="1073"/>
      <c r="DE121" s="1073"/>
      <c r="DF121" s="1074"/>
      <c r="DG121" s="971">
        <v>1961994</v>
      </c>
      <c r="DH121" s="972"/>
      <c r="DI121" s="972"/>
      <c r="DJ121" s="972"/>
      <c r="DK121" s="972"/>
      <c r="DL121" s="972">
        <v>2213828</v>
      </c>
      <c r="DM121" s="972"/>
      <c r="DN121" s="972"/>
      <c r="DO121" s="972"/>
      <c r="DP121" s="972"/>
      <c r="DQ121" s="972">
        <v>2016231</v>
      </c>
      <c r="DR121" s="972"/>
      <c r="DS121" s="972"/>
      <c r="DT121" s="972"/>
      <c r="DU121" s="972"/>
      <c r="DV121" s="973">
        <v>14.8</v>
      </c>
      <c r="DW121" s="973"/>
      <c r="DX121" s="973"/>
      <c r="DY121" s="973"/>
      <c r="DZ121" s="974"/>
    </row>
    <row r="122" spans="1:130" s="246" customFormat="1" ht="26.25" customHeight="1">
      <c r="A122" s="1111"/>
      <c r="B122" s="998"/>
      <c r="C122" s="968" t="s">
        <v>444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129</v>
      </c>
      <c r="AB122" s="1011"/>
      <c r="AC122" s="1011"/>
      <c r="AD122" s="1011"/>
      <c r="AE122" s="1012"/>
      <c r="AF122" s="1013" t="s">
        <v>129</v>
      </c>
      <c r="AG122" s="1011"/>
      <c r="AH122" s="1011"/>
      <c r="AI122" s="1011"/>
      <c r="AJ122" s="1012"/>
      <c r="AK122" s="1013" t="s">
        <v>129</v>
      </c>
      <c r="AL122" s="1011"/>
      <c r="AM122" s="1011"/>
      <c r="AN122" s="1011"/>
      <c r="AO122" s="1012"/>
      <c r="AP122" s="1014" t="s">
        <v>129</v>
      </c>
      <c r="AQ122" s="1015"/>
      <c r="AR122" s="1015"/>
      <c r="AS122" s="1015"/>
      <c r="AT122" s="1016"/>
      <c r="AU122" s="1044"/>
      <c r="AV122" s="1045"/>
      <c r="AW122" s="1045"/>
      <c r="AX122" s="1045"/>
      <c r="AY122" s="1046"/>
      <c r="AZ122" s="1026" t="s">
        <v>463</v>
      </c>
      <c r="BA122" s="1017"/>
      <c r="BB122" s="1017"/>
      <c r="BC122" s="1017"/>
      <c r="BD122" s="1017"/>
      <c r="BE122" s="1017"/>
      <c r="BF122" s="1017"/>
      <c r="BG122" s="1017"/>
      <c r="BH122" s="1017"/>
      <c r="BI122" s="1017"/>
      <c r="BJ122" s="1017"/>
      <c r="BK122" s="1017"/>
      <c r="BL122" s="1017"/>
      <c r="BM122" s="1017"/>
      <c r="BN122" s="1017"/>
      <c r="BO122" s="1017"/>
      <c r="BP122" s="1018"/>
      <c r="BQ122" s="1049">
        <v>31989184</v>
      </c>
      <c r="BR122" s="1050"/>
      <c r="BS122" s="1050"/>
      <c r="BT122" s="1050"/>
      <c r="BU122" s="1050"/>
      <c r="BV122" s="1050">
        <v>32847240</v>
      </c>
      <c r="BW122" s="1050"/>
      <c r="BX122" s="1050"/>
      <c r="BY122" s="1050"/>
      <c r="BZ122" s="1050"/>
      <c r="CA122" s="1050">
        <v>34280652</v>
      </c>
      <c r="CB122" s="1050"/>
      <c r="CC122" s="1050"/>
      <c r="CD122" s="1050"/>
      <c r="CE122" s="1050"/>
      <c r="CF122" s="1070">
        <v>252.3</v>
      </c>
      <c r="CG122" s="1071"/>
      <c r="CH122" s="1071"/>
      <c r="CI122" s="1071"/>
      <c r="CJ122" s="1071"/>
      <c r="CK122" s="1062"/>
      <c r="CL122" s="1063"/>
      <c r="CM122" s="1063"/>
      <c r="CN122" s="1063"/>
      <c r="CO122" s="1064"/>
      <c r="CP122" s="1072" t="s">
        <v>406</v>
      </c>
      <c r="CQ122" s="1073"/>
      <c r="CR122" s="1073"/>
      <c r="CS122" s="1073"/>
      <c r="CT122" s="1073"/>
      <c r="CU122" s="1073"/>
      <c r="CV122" s="1073"/>
      <c r="CW122" s="1073"/>
      <c r="CX122" s="1073"/>
      <c r="CY122" s="1073"/>
      <c r="CZ122" s="1073"/>
      <c r="DA122" s="1073"/>
      <c r="DB122" s="1073"/>
      <c r="DC122" s="1073"/>
      <c r="DD122" s="1073"/>
      <c r="DE122" s="1073"/>
      <c r="DF122" s="1074"/>
      <c r="DG122" s="971">
        <v>1758305</v>
      </c>
      <c r="DH122" s="972"/>
      <c r="DI122" s="972"/>
      <c r="DJ122" s="972"/>
      <c r="DK122" s="972"/>
      <c r="DL122" s="972">
        <v>1729952</v>
      </c>
      <c r="DM122" s="972"/>
      <c r="DN122" s="972"/>
      <c r="DO122" s="972"/>
      <c r="DP122" s="972"/>
      <c r="DQ122" s="972">
        <v>1676866</v>
      </c>
      <c r="DR122" s="972"/>
      <c r="DS122" s="972"/>
      <c r="DT122" s="972"/>
      <c r="DU122" s="972"/>
      <c r="DV122" s="973">
        <v>12.3</v>
      </c>
      <c r="DW122" s="973"/>
      <c r="DX122" s="973"/>
      <c r="DY122" s="973"/>
      <c r="DZ122" s="974"/>
    </row>
    <row r="123" spans="1:130" s="246" customFormat="1" ht="26.25" customHeight="1">
      <c r="A123" s="1111"/>
      <c r="B123" s="998"/>
      <c r="C123" s="968" t="s">
        <v>450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129</v>
      </c>
      <c r="AB123" s="1011"/>
      <c r="AC123" s="1011"/>
      <c r="AD123" s="1011"/>
      <c r="AE123" s="1012"/>
      <c r="AF123" s="1013" t="s">
        <v>129</v>
      </c>
      <c r="AG123" s="1011"/>
      <c r="AH123" s="1011"/>
      <c r="AI123" s="1011"/>
      <c r="AJ123" s="1012"/>
      <c r="AK123" s="1013" t="s">
        <v>129</v>
      </c>
      <c r="AL123" s="1011"/>
      <c r="AM123" s="1011"/>
      <c r="AN123" s="1011"/>
      <c r="AO123" s="1012"/>
      <c r="AP123" s="1014" t="s">
        <v>129</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464</v>
      </c>
      <c r="BP123" s="1058"/>
      <c r="BQ123" s="1117">
        <v>44211216</v>
      </c>
      <c r="BR123" s="1118"/>
      <c r="BS123" s="1118"/>
      <c r="BT123" s="1118"/>
      <c r="BU123" s="1118"/>
      <c r="BV123" s="1118">
        <v>45806408</v>
      </c>
      <c r="BW123" s="1118"/>
      <c r="BX123" s="1118"/>
      <c r="BY123" s="1118"/>
      <c r="BZ123" s="1118"/>
      <c r="CA123" s="1118">
        <v>46987433</v>
      </c>
      <c r="CB123" s="1118"/>
      <c r="CC123" s="1118"/>
      <c r="CD123" s="1118"/>
      <c r="CE123" s="1118"/>
      <c r="CF123" s="1051"/>
      <c r="CG123" s="1052"/>
      <c r="CH123" s="1052"/>
      <c r="CI123" s="1052"/>
      <c r="CJ123" s="1053"/>
      <c r="CK123" s="1062"/>
      <c r="CL123" s="1063"/>
      <c r="CM123" s="1063"/>
      <c r="CN123" s="1063"/>
      <c r="CO123" s="1064"/>
      <c r="CP123" s="1072" t="s">
        <v>397</v>
      </c>
      <c r="CQ123" s="1073"/>
      <c r="CR123" s="1073"/>
      <c r="CS123" s="1073"/>
      <c r="CT123" s="1073"/>
      <c r="CU123" s="1073"/>
      <c r="CV123" s="1073"/>
      <c r="CW123" s="1073"/>
      <c r="CX123" s="1073"/>
      <c r="CY123" s="1073"/>
      <c r="CZ123" s="1073"/>
      <c r="DA123" s="1073"/>
      <c r="DB123" s="1073"/>
      <c r="DC123" s="1073"/>
      <c r="DD123" s="1073"/>
      <c r="DE123" s="1073"/>
      <c r="DF123" s="1074"/>
      <c r="DG123" s="1010">
        <v>35973</v>
      </c>
      <c r="DH123" s="1011"/>
      <c r="DI123" s="1011"/>
      <c r="DJ123" s="1011"/>
      <c r="DK123" s="1012"/>
      <c r="DL123" s="1013">
        <v>33808</v>
      </c>
      <c r="DM123" s="1011"/>
      <c r="DN123" s="1011"/>
      <c r="DO123" s="1011"/>
      <c r="DP123" s="1012"/>
      <c r="DQ123" s="1013">
        <v>31240</v>
      </c>
      <c r="DR123" s="1011"/>
      <c r="DS123" s="1011"/>
      <c r="DT123" s="1011"/>
      <c r="DU123" s="1012"/>
      <c r="DV123" s="1014">
        <v>0.2</v>
      </c>
      <c r="DW123" s="1015"/>
      <c r="DX123" s="1015"/>
      <c r="DY123" s="1015"/>
      <c r="DZ123" s="1016"/>
    </row>
    <row r="124" spans="1:130" s="246" customFormat="1" ht="26.25" customHeight="1" thickBot="1">
      <c r="A124" s="1111"/>
      <c r="B124" s="998"/>
      <c r="C124" s="968" t="s">
        <v>453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129</v>
      </c>
      <c r="AB124" s="1011"/>
      <c r="AC124" s="1011"/>
      <c r="AD124" s="1011"/>
      <c r="AE124" s="1012"/>
      <c r="AF124" s="1013" t="s">
        <v>129</v>
      </c>
      <c r="AG124" s="1011"/>
      <c r="AH124" s="1011"/>
      <c r="AI124" s="1011"/>
      <c r="AJ124" s="1012"/>
      <c r="AK124" s="1013" t="s">
        <v>129</v>
      </c>
      <c r="AL124" s="1011"/>
      <c r="AM124" s="1011"/>
      <c r="AN124" s="1011"/>
      <c r="AO124" s="1012"/>
      <c r="AP124" s="1014" t="s">
        <v>129</v>
      </c>
      <c r="AQ124" s="1015"/>
      <c r="AR124" s="1015"/>
      <c r="AS124" s="1015"/>
      <c r="AT124" s="1016"/>
      <c r="AU124" s="1113" t="s">
        <v>465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51.9</v>
      </c>
      <c r="BR124" s="1080"/>
      <c r="BS124" s="1080"/>
      <c r="BT124" s="1080"/>
      <c r="BU124" s="1080"/>
      <c r="BV124" s="1080">
        <v>51.5</v>
      </c>
      <c r="BW124" s="1080"/>
      <c r="BX124" s="1080"/>
      <c r="BY124" s="1080"/>
      <c r="BZ124" s="1080"/>
      <c r="CA124" s="1080">
        <v>61.6</v>
      </c>
      <c r="CB124" s="1080"/>
      <c r="CC124" s="1080"/>
      <c r="CD124" s="1080"/>
      <c r="CE124" s="1080"/>
      <c r="CF124" s="1081"/>
      <c r="CG124" s="1082"/>
      <c r="CH124" s="1082"/>
      <c r="CI124" s="1082"/>
      <c r="CJ124" s="1083"/>
      <c r="CK124" s="1065"/>
      <c r="CL124" s="1065"/>
      <c r="CM124" s="1065"/>
      <c r="CN124" s="1065"/>
      <c r="CO124" s="1066"/>
      <c r="CP124" s="1072" t="s">
        <v>466</v>
      </c>
      <c r="CQ124" s="1073"/>
      <c r="CR124" s="1073"/>
      <c r="CS124" s="1073"/>
      <c r="CT124" s="1073"/>
      <c r="CU124" s="1073"/>
      <c r="CV124" s="1073"/>
      <c r="CW124" s="1073"/>
      <c r="CX124" s="1073"/>
      <c r="CY124" s="1073"/>
      <c r="CZ124" s="1073"/>
      <c r="DA124" s="1073"/>
      <c r="DB124" s="1073"/>
      <c r="DC124" s="1073"/>
      <c r="DD124" s="1073"/>
      <c r="DE124" s="1073"/>
      <c r="DF124" s="1074"/>
      <c r="DG124" s="1057">
        <v>5670</v>
      </c>
      <c r="DH124" s="1036"/>
      <c r="DI124" s="1036"/>
      <c r="DJ124" s="1036"/>
      <c r="DK124" s="1037"/>
      <c r="DL124" s="1035">
        <v>1733</v>
      </c>
      <c r="DM124" s="1036"/>
      <c r="DN124" s="1036"/>
      <c r="DO124" s="1036"/>
      <c r="DP124" s="1037"/>
      <c r="DQ124" s="1035">
        <v>1203</v>
      </c>
      <c r="DR124" s="1036"/>
      <c r="DS124" s="1036"/>
      <c r="DT124" s="1036"/>
      <c r="DU124" s="1037"/>
      <c r="DV124" s="1038">
        <v>0</v>
      </c>
      <c r="DW124" s="1039"/>
      <c r="DX124" s="1039"/>
      <c r="DY124" s="1039"/>
      <c r="DZ124" s="1040"/>
    </row>
    <row r="125" spans="1:130" s="246" customFormat="1" ht="26.25" customHeight="1">
      <c r="A125" s="1111"/>
      <c r="B125" s="998"/>
      <c r="C125" s="968" t="s">
        <v>455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129</v>
      </c>
      <c r="AB125" s="1011"/>
      <c r="AC125" s="1011"/>
      <c r="AD125" s="1011"/>
      <c r="AE125" s="1012"/>
      <c r="AF125" s="1013" t="s">
        <v>129</v>
      </c>
      <c r="AG125" s="1011"/>
      <c r="AH125" s="1011"/>
      <c r="AI125" s="1011"/>
      <c r="AJ125" s="1012"/>
      <c r="AK125" s="1013" t="s">
        <v>129</v>
      </c>
      <c r="AL125" s="1011"/>
      <c r="AM125" s="1011"/>
      <c r="AN125" s="1011"/>
      <c r="AO125" s="1012"/>
      <c r="AP125" s="1014" t="s">
        <v>129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467</v>
      </c>
      <c r="CL125" s="1060"/>
      <c r="CM125" s="1060"/>
      <c r="CN125" s="1060"/>
      <c r="CO125" s="1061"/>
      <c r="CP125" s="992" t="s">
        <v>468</v>
      </c>
      <c r="CQ125" s="941"/>
      <c r="CR125" s="941"/>
      <c r="CS125" s="941"/>
      <c r="CT125" s="941"/>
      <c r="CU125" s="941"/>
      <c r="CV125" s="941"/>
      <c r="CW125" s="941"/>
      <c r="CX125" s="941"/>
      <c r="CY125" s="941"/>
      <c r="CZ125" s="941"/>
      <c r="DA125" s="941"/>
      <c r="DB125" s="941"/>
      <c r="DC125" s="941"/>
      <c r="DD125" s="941"/>
      <c r="DE125" s="941"/>
      <c r="DF125" s="942"/>
      <c r="DG125" s="978" t="s">
        <v>129</v>
      </c>
      <c r="DH125" s="979"/>
      <c r="DI125" s="979"/>
      <c r="DJ125" s="979"/>
      <c r="DK125" s="979"/>
      <c r="DL125" s="979" t="s">
        <v>129</v>
      </c>
      <c r="DM125" s="979"/>
      <c r="DN125" s="979"/>
      <c r="DO125" s="979"/>
      <c r="DP125" s="979"/>
      <c r="DQ125" s="979" t="s">
        <v>129</v>
      </c>
      <c r="DR125" s="979"/>
      <c r="DS125" s="979"/>
      <c r="DT125" s="979"/>
      <c r="DU125" s="979"/>
      <c r="DV125" s="980" t="s">
        <v>129</v>
      </c>
      <c r="DW125" s="980"/>
      <c r="DX125" s="980"/>
      <c r="DY125" s="980"/>
      <c r="DZ125" s="981"/>
    </row>
    <row r="126" spans="1:130" s="246" customFormat="1" ht="26.25" customHeight="1" thickBot="1">
      <c r="A126" s="1111"/>
      <c r="B126" s="998"/>
      <c r="C126" s="968" t="s">
        <v>457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129</v>
      </c>
      <c r="AB126" s="1011"/>
      <c r="AC126" s="1011"/>
      <c r="AD126" s="1011"/>
      <c r="AE126" s="1012"/>
      <c r="AF126" s="1013" t="s">
        <v>129</v>
      </c>
      <c r="AG126" s="1011"/>
      <c r="AH126" s="1011"/>
      <c r="AI126" s="1011"/>
      <c r="AJ126" s="1012"/>
      <c r="AK126" s="1013" t="s">
        <v>129</v>
      </c>
      <c r="AL126" s="1011"/>
      <c r="AM126" s="1011"/>
      <c r="AN126" s="1011"/>
      <c r="AO126" s="1012"/>
      <c r="AP126" s="1014" t="s">
        <v>129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469</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129</v>
      </c>
      <c r="DM126" s="972"/>
      <c r="DN126" s="972"/>
      <c r="DO126" s="972"/>
      <c r="DP126" s="972"/>
      <c r="DQ126" s="972" t="s">
        <v>129</v>
      </c>
      <c r="DR126" s="972"/>
      <c r="DS126" s="972"/>
      <c r="DT126" s="972"/>
      <c r="DU126" s="972"/>
      <c r="DV126" s="973" t="s">
        <v>129</v>
      </c>
      <c r="DW126" s="973"/>
      <c r="DX126" s="973"/>
      <c r="DY126" s="973"/>
      <c r="DZ126" s="974"/>
    </row>
    <row r="127" spans="1:130" s="246" customFormat="1" ht="26.25" customHeight="1">
      <c r="A127" s="1112"/>
      <c r="B127" s="1000"/>
      <c r="C127" s="1054" t="s">
        <v>470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200</v>
      </c>
      <c r="AB127" s="1011"/>
      <c r="AC127" s="1011"/>
      <c r="AD127" s="1011"/>
      <c r="AE127" s="1012"/>
      <c r="AF127" s="1013">
        <v>157</v>
      </c>
      <c r="AG127" s="1011"/>
      <c r="AH127" s="1011"/>
      <c r="AI127" s="1011"/>
      <c r="AJ127" s="1012"/>
      <c r="AK127" s="1013">
        <v>177</v>
      </c>
      <c r="AL127" s="1011"/>
      <c r="AM127" s="1011"/>
      <c r="AN127" s="1011"/>
      <c r="AO127" s="1012"/>
      <c r="AP127" s="1014">
        <v>0</v>
      </c>
      <c r="AQ127" s="1015"/>
      <c r="AR127" s="1015"/>
      <c r="AS127" s="1015"/>
      <c r="AT127" s="1016"/>
      <c r="AU127" s="282"/>
      <c r="AV127" s="282"/>
      <c r="AW127" s="282"/>
      <c r="AX127" s="1084" t="s">
        <v>471</v>
      </c>
      <c r="AY127" s="1085"/>
      <c r="AZ127" s="1085"/>
      <c r="BA127" s="1085"/>
      <c r="BB127" s="1085"/>
      <c r="BC127" s="1085"/>
      <c r="BD127" s="1085"/>
      <c r="BE127" s="1086"/>
      <c r="BF127" s="1087" t="s">
        <v>472</v>
      </c>
      <c r="BG127" s="1085"/>
      <c r="BH127" s="1085"/>
      <c r="BI127" s="1085"/>
      <c r="BJ127" s="1085"/>
      <c r="BK127" s="1085"/>
      <c r="BL127" s="1086"/>
      <c r="BM127" s="1087" t="s">
        <v>473</v>
      </c>
      <c r="BN127" s="1085"/>
      <c r="BO127" s="1085"/>
      <c r="BP127" s="1085"/>
      <c r="BQ127" s="1085"/>
      <c r="BR127" s="1085"/>
      <c r="BS127" s="1086"/>
      <c r="BT127" s="1087" t="s">
        <v>474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475</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129</v>
      </c>
      <c r="DM127" s="972"/>
      <c r="DN127" s="972"/>
      <c r="DO127" s="972"/>
      <c r="DP127" s="972"/>
      <c r="DQ127" s="972" t="s">
        <v>129</v>
      </c>
      <c r="DR127" s="972"/>
      <c r="DS127" s="972"/>
      <c r="DT127" s="972"/>
      <c r="DU127" s="972"/>
      <c r="DV127" s="973" t="s">
        <v>129</v>
      </c>
      <c r="DW127" s="973"/>
      <c r="DX127" s="973"/>
      <c r="DY127" s="973"/>
      <c r="DZ127" s="974"/>
    </row>
    <row r="128" spans="1:130" s="246" customFormat="1" ht="26.25" customHeight="1" thickBot="1">
      <c r="A128" s="1095" t="s">
        <v>476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477</v>
      </c>
      <c r="X128" s="1097"/>
      <c r="Y128" s="1097"/>
      <c r="Z128" s="1098"/>
      <c r="AA128" s="1099">
        <v>236940</v>
      </c>
      <c r="AB128" s="1100"/>
      <c r="AC128" s="1100"/>
      <c r="AD128" s="1100"/>
      <c r="AE128" s="1101"/>
      <c r="AF128" s="1102">
        <v>269239</v>
      </c>
      <c r="AG128" s="1100"/>
      <c r="AH128" s="1100"/>
      <c r="AI128" s="1100"/>
      <c r="AJ128" s="1101"/>
      <c r="AK128" s="1102">
        <v>298150</v>
      </c>
      <c r="AL128" s="1100"/>
      <c r="AM128" s="1100"/>
      <c r="AN128" s="1100"/>
      <c r="AO128" s="1101"/>
      <c r="AP128" s="1103"/>
      <c r="AQ128" s="1104"/>
      <c r="AR128" s="1104"/>
      <c r="AS128" s="1104"/>
      <c r="AT128" s="1105"/>
      <c r="AU128" s="282"/>
      <c r="AV128" s="282"/>
      <c r="AW128" s="282"/>
      <c r="AX128" s="940" t="s">
        <v>478</v>
      </c>
      <c r="AY128" s="941"/>
      <c r="AZ128" s="941"/>
      <c r="BA128" s="941"/>
      <c r="BB128" s="941"/>
      <c r="BC128" s="941"/>
      <c r="BD128" s="941"/>
      <c r="BE128" s="942"/>
      <c r="BF128" s="1106" t="s">
        <v>129</v>
      </c>
      <c r="BG128" s="1107"/>
      <c r="BH128" s="1107"/>
      <c r="BI128" s="1107"/>
      <c r="BJ128" s="1107"/>
      <c r="BK128" s="1107"/>
      <c r="BL128" s="1108"/>
      <c r="BM128" s="1106">
        <v>12.65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479</v>
      </c>
      <c r="CQ128" s="1089"/>
      <c r="CR128" s="1089"/>
      <c r="CS128" s="1089"/>
      <c r="CT128" s="1089"/>
      <c r="CU128" s="1089"/>
      <c r="CV128" s="1089"/>
      <c r="CW128" s="1089"/>
      <c r="CX128" s="1089"/>
      <c r="CY128" s="1089"/>
      <c r="CZ128" s="1089"/>
      <c r="DA128" s="1089"/>
      <c r="DB128" s="1089"/>
      <c r="DC128" s="1089"/>
      <c r="DD128" s="1089"/>
      <c r="DE128" s="1089"/>
      <c r="DF128" s="1090"/>
      <c r="DG128" s="1091">
        <v>471930</v>
      </c>
      <c r="DH128" s="1092"/>
      <c r="DI128" s="1092"/>
      <c r="DJ128" s="1092"/>
      <c r="DK128" s="1092"/>
      <c r="DL128" s="1092">
        <v>283759</v>
      </c>
      <c r="DM128" s="1092"/>
      <c r="DN128" s="1092"/>
      <c r="DO128" s="1092"/>
      <c r="DP128" s="1092"/>
      <c r="DQ128" s="1092">
        <v>283759</v>
      </c>
      <c r="DR128" s="1092"/>
      <c r="DS128" s="1092"/>
      <c r="DT128" s="1092"/>
      <c r="DU128" s="1092"/>
      <c r="DV128" s="1093">
        <v>2.1</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480</v>
      </c>
      <c r="X129" s="1126"/>
      <c r="Y129" s="1126"/>
      <c r="Z129" s="1127"/>
      <c r="AA129" s="1010">
        <v>16976315</v>
      </c>
      <c r="AB129" s="1011"/>
      <c r="AC129" s="1011"/>
      <c r="AD129" s="1011"/>
      <c r="AE129" s="1012"/>
      <c r="AF129" s="1013">
        <v>16845062</v>
      </c>
      <c r="AG129" s="1011"/>
      <c r="AH129" s="1011"/>
      <c r="AI129" s="1011"/>
      <c r="AJ129" s="1012"/>
      <c r="AK129" s="1013">
        <v>16898032</v>
      </c>
      <c r="AL129" s="1011"/>
      <c r="AM129" s="1011"/>
      <c r="AN129" s="1011"/>
      <c r="AO129" s="1012"/>
      <c r="AP129" s="1128"/>
      <c r="AQ129" s="1129"/>
      <c r="AR129" s="1129"/>
      <c r="AS129" s="1129"/>
      <c r="AT129" s="1130"/>
      <c r="AU129" s="284"/>
      <c r="AV129" s="284"/>
      <c r="AW129" s="284"/>
      <c r="AX129" s="1119" t="s">
        <v>481</v>
      </c>
      <c r="AY129" s="1002"/>
      <c r="AZ129" s="1002"/>
      <c r="BA129" s="1002"/>
      <c r="BB129" s="1002"/>
      <c r="BC129" s="1002"/>
      <c r="BD129" s="1002"/>
      <c r="BE129" s="1003"/>
      <c r="BF129" s="1120" t="s">
        <v>129</v>
      </c>
      <c r="BG129" s="1121"/>
      <c r="BH129" s="1121"/>
      <c r="BI129" s="1121"/>
      <c r="BJ129" s="1121"/>
      <c r="BK129" s="1121"/>
      <c r="BL129" s="1122"/>
      <c r="BM129" s="1120">
        <v>17.649999999999999</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482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483</v>
      </c>
      <c r="X130" s="1126"/>
      <c r="Y130" s="1126"/>
      <c r="Z130" s="1127"/>
      <c r="AA130" s="1010">
        <v>3201746</v>
      </c>
      <c r="AB130" s="1011"/>
      <c r="AC130" s="1011"/>
      <c r="AD130" s="1011"/>
      <c r="AE130" s="1012"/>
      <c r="AF130" s="1013">
        <v>3242014</v>
      </c>
      <c r="AG130" s="1011"/>
      <c r="AH130" s="1011"/>
      <c r="AI130" s="1011"/>
      <c r="AJ130" s="1012"/>
      <c r="AK130" s="1013">
        <v>3311682</v>
      </c>
      <c r="AL130" s="1011"/>
      <c r="AM130" s="1011"/>
      <c r="AN130" s="1011"/>
      <c r="AO130" s="1012"/>
      <c r="AP130" s="1128"/>
      <c r="AQ130" s="1129"/>
      <c r="AR130" s="1129"/>
      <c r="AS130" s="1129"/>
      <c r="AT130" s="1130"/>
      <c r="AU130" s="284"/>
      <c r="AV130" s="284"/>
      <c r="AW130" s="284"/>
      <c r="AX130" s="1119" t="s">
        <v>484</v>
      </c>
      <c r="AY130" s="1002"/>
      <c r="AZ130" s="1002"/>
      <c r="BA130" s="1002"/>
      <c r="BB130" s="1002"/>
      <c r="BC130" s="1002"/>
      <c r="BD130" s="1002"/>
      <c r="BE130" s="1003"/>
      <c r="BF130" s="1156">
        <v>9.3000000000000007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485</v>
      </c>
      <c r="X131" s="1164"/>
      <c r="Y131" s="1164"/>
      <c r="Z131" s="1165"/>
      <c r="AA131" s="1057">
        <v>13774569</v>
      </c>
      <c r="AB131" s="1036"/>
      <c r="AC131" s="1036"/>
      <c r="AD131" s="1036"/>
      <c r="AE131" s="1037"/>
      <c r="AF131" s="1035">
        <v>13603048</v>
      </c>
      <c r="AG131" s="1036"/>
      <c r="AH131" s="1036"/>
      <c r="AI131" s="1036"/>
      <c r="AJ131" s="1037"/>
      <c r="AK131" s="1035">
        <v>13586350</v>
      </c>
      <c r="AL131" s="1036"/>
      <c r="AM131" s="1036"/>
      <c r="AN131" s="1036"/>
      <c r="AO131" s="1037"/>
      <c r="AP131" s="1166"/>
      <c r="AQ131" s="1167"/>
      <c r="AR131" s="1167"/>
      <c r="AS131" s="1167"/>
      <c r="AT131" s="1168"/>
      <c r="AU131" s="284"/>
      <c r="AV131" s="284"/>
      <c r="AW131" s="284"/>
      <c r="AX131" s="1138" t="s">
        <v>486</v>
      </c>
      <c r="AY131" s="1089"/>
      <c r="AZ131" s="1089"/>
      <c r="BA131" s="1089"/>
      <c r="BB131" s="1089"/>
      <c r="BC131" s="1089"/>
      <c r="BD131" s="1089"/>
      <c r="BE131" s="1090"/>
      <c r="BF131" s="1139">
        <v>61.6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487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488</v>
      </c>
      <c r="W132" s="1149"/>
      <c r="X132" s="1149"/>
      <c r="Y132" s="1149"/>
      <c r="Z132" s="1150"/>
      <c r="AA132" s="1151">
        <v>9.2256461890000008</v>
      </c>
      <c r="AB132" s="1152"/>
      <c r="AC132" s="1152"/>
      <c r="AD132" s="1152"/>
      <c r="AE132" s="1153"/>
      <c r="AF132" s="1154">
        <v>9.4623015190000004</v>
      </c>
      <c r="AG132" s="1152"/>
      <c r="AH132" s="1152"/>
      <c r="AI132" s="1152"/>
      <c r="AJ132" s="1153"/>
      <c r="AK132" s="1154">
        <v>9.3629341210000003</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489</v>
      </c>
      <c r="W133" s="1132"/>
      <c r="X133" s="1132"/>
      <c r="Y133" s="1132"/>
      <c r="Z133" s="1133"/>
      <c r="AA133" s="1134">
        <v>9</v>
      </c>
      <c r="AB133" s="1135"/>
      <c r="AC133" s="1135"/>
      <c r="AD133" s="1135"/>
      <c r="AE133" s="1136"/>
      <c r="AF133" s="1134">
        <v>9.1999999999999993</v>
      </c>
      <c r="AG133" s="1135"/>
      <c r="AH133" s="1135"/>
      <c r="AI133" s="1135"/>
      <c r="AJ133" s="1136"/>
      <c r="AK133" s="1134">
        <v>9.3000000000000007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Dp6bTp7mQOVv3X6olizO1wwFXRsJwMH9z3/IyoHqM0LV64oh+jGmVGmRSlPFol+8FxRIri1H3DfvguweyS2/Dg==" saltValue="aJZuoTV0zfqwflJ6cJW0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9ZT6pA3R3Rw5oCno6hiXjHC+4CjHw0KTansxH15U73x2Y+77x2S+DANMyJDaU9phyD2dTUXCE4xOd2qYN9x6w==" saltValue="zzyHKQQ0hcjD86RA26RuW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1"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odyr02PTZEg8G2Eg6FiDtv23j60e8Szz+19Of0LaDok8/lj9nMMdjGVJu1ff4z4v18dYK7THu5c1fjRVcDI/Q==" saltValue="geqXHAo5tl7FMF6E4wgdt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493</v>
      </c>
      <c r="AP7" s="303"/>
      <c r="AQ7" s="304" t="s">
        <v>494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495</v>
      </c>
      <c r="AQ8" s="310" t="s">
        <v>496</v>
      </c>
      <c r="AR8" s="311" t="s">
        <v>497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498</v>
      </c>
      <c r="AL9" s="1175"/>
      <c r="AM9" s="1175"/>
      <c r="AN9" s="1176"/>
      <c r="AO9" s="312">
        <v>4313168</v>
      </c>
      <c r="AP9" s="312">
        <v>99577</v>
      </c>
      <c r="AQ9" s="313">
        <v>84679</v>
      </c>
      <c r="AR9" s="314">
        <v>17.600000000000001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499</v>
      </c>
      <c r="AL10" s="1175"/>
      <c r="AM10" s="1175"/>
      <c r="AN10" s="1176"/>
      <c r="AO10" s="315">
        <v>491102</v>
      </c>
      <c r="AP10" s="315">
        <v>11338</v>
      </c>
      <c r="AQ10" s="316">
        <v>6771</v>
      </c>
      <c r="AR10" s="317">
        <v>67.400000000000006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500</v>
      </c>
      <c r="AL11" s="1175"/>
      <c r="AM11" s="1175"/>
      <c r="AN11" s="1176"/>
      <c r="AO11" s="315">
        <v>599490</v>
      </c>
      <c r="AP11" s="315">
        <v>13840</v>
      </c>
      <c r="AQ11" s="316">
        <v>10249</v>
      </c>
      <c r="AR11" s="317">
        <v>35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501</v>
      </c>
      <c r="AL12" s="1175"/>
      <c r="AM12" s="1175"/>
      <c r="AN12" s="1176"/>
      <c r="AO12" s="315" t="s">
        <v>502</v>
      </c>
      <c r="AP12" s="315" t="s">
        <v>502</v>
      </c>
      <c r="AQ12" s="316">
        <v>835</v>
      </c>
      <c r="AR12" s="317" t="s">
        <v>502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503</v>
      </c>
      <c r="AL13" s="1175"/>
      <c r="AM13" s="1175"/>
      <c r="AN13" s="1176"/>
      <c r="AO13" s="315" t="s">
        <v>502</v>
      </c>
      <c r="AP13" s="315" t="s">
        <v>502</v>
      </c>
      <c r="AQ13" s="316" t="s">
        <v>502</v>
      </c>
      <c r="AR13" s="317" t="s">
        <v>502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504</v>
      </c>
      <c r="AL14" s="1175"/>
      <c r="AM14" s="1175"/>
      <c r="AN14" s="1176"/>
      <c r="AO14" s="315">
        <v>331031</v>
      </c>
      <c r="AP14" s="315">
        <v>7642</v>
      </c>
      <c r="AQ14" s="316">
        <v>4010</v>
      </c>
      <c r="AR14" s="317">
        <v>90.6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505</v>
      </c>
      <c r="AL15" s="1175"/>
      <c r="AM15" s="1175"/>
      <c r="AN15" s="1176"/>
      <c r="AO15" s="315">
        <v>89113</v>
      </c>
      <c r="AP15" s="315">
        <v>2057</v>
      </c>
      <c r="AQ15" s="316">
        <v>1615</v>
      </c>
      <c r="AR15" s="317">
        <v>27.4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506</v>
      </c>
      <c r="AL16" s="1178"/>
      <c r="AM16" s="1178"/>
      <c r="AN16" s="1179"/>
      <c r="AO16" s="315">
        <v>-540520</v>
      </c>
      <c r="AP16" s="315">
        <v>-12479</v>
      </c>
      <c r="AQ16" s="316">
        <v>-7253</v>
      </c>
      <c r="AR16" s="317">
        <v>72.099999999999994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5283384</v>
      </c>
      <c r="AP17" s="315">
        <v>121976</v>
      </c>
      <c r="AQ17" s="316">
        <v>100906</v>
      </c>
      <c r="AR17" s="317">
        <v>20.9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511</v>
      </c>
      <c r="AL21" s="1170"/>
      <c r="AM21" s="1170"/>
      <c r="AN21" s="1171"/>
      <c r="AO21" s="327">
        <v>11.52</v>
      </c>
      <c r="AP21" s="328">
        <v>9.2799999999999994</v>
      </c>
      <c r="AQ21" s="329">
        <v>2.2400000000000002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512</v>
      </c>
      <c r="AL22" s="1170"/>
      <c r="AM22" s="1170"/>
      <c r="AN22" s="1171"/>
      <c r="AO22" s="332">
        <v>98.3</v>
      </c>
      <c r="AP22" s="333">
        <v>97.5</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493</v>
      </c>
      <c r="AP30" s="303"/>
      <c r="AQ30" s="304" t="s">
        <v>494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495</v>
      </c>
      <c r="AQ31" s="310" t="s">
        <v>496</v>
      </c>
      <c r="AR31" s="311" t="s">
        <v>497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516</v>
      </c>
      <c r="AL32" s="1186"/>
      <c r="AM32" s="1186"/>
      <c r="AN32" s="1187"/>
      <c r="AO32" s="342">
        <v>4097651</v>
      </c>
      <c r="AP32" s="342">
        <v>94601</v>
      </c>
      <c r="AQ32" s="343">
        <v>59453</v>
      </c>
      <c r="AR32" s="344">
        <v>59.1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517</v>
      </c>
      <c r="AL33" s="1186"/>
      <c r="AM33" s="1186"/>
      <c r="AN33" s="1187"/>
      <c r="AO33" s="342" t="s">
        <v>502</v>
      </c>
      <c r="AP33" s="342" t="s">
        <v>502</v>
      </c>
      <c r="AQ33" s="343" t="s">
        <v>502</v>
      </c>
      <c r="AR33" s="344" t="s">
        <v>502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518</v>
      </c>
      <c r="AL34" s="1186"/>
      <c r="AM34" s="1186"/>
      <c r="AN34" s="1187"/>
      <c r="AO34" s="342" t="s">
        <v>502</v>
      </c>
      <c r="AP34" s="342" t="s">
        <v>502</v>
      </c>
      <c r="AQ34" s="343">
        <v>7</v>
      </c>
      <c r="AR34" s="344" t="s">
        <v>502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519</v>
      </c>
      <c r="AL35" s="1186"/>
      <c r="AM35" s="1186"/>
      <c r="AN35" s="1187"/>
      <c r="AO35" s="342">
        <v>708957</v>
      </c>
      <c r="AP35" s="342">
        <v>16367</v>
      </c>
      <c r="AQ35" s="343">
        <v>15919</v>
      </c>
      <c r="AR35" s="344">
        <v>2.8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520</v>
      </c>
      <c r="AL36" s="1186"/>
      <c r="AM36" s="1186"/>
      <c r="AN36" s="1187"/>
      <c r="AO36" s="342">
        <v>73913</v>
      </c>
      <c r="AP36" s="342">
        <v>1706</v>
      </c>
      <c r="AQ36" s="343">
        <v>2366</v>
      </c>
      <c r="AR36" s="344">
        <v>-27.9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521</v>
      </c>
      <c r="AL37" s="1186"/>
      <c r="AM37" s="1186"/>
      <c r="AN37" s="1187"/>
      <c r="AO37" s="342">
        <v>177</v>
      </c>
      <c r="AP37" s="342">
        <v>4</v>
      </c>
      <c r="AQ37" s="343">
        <v>377</v>
      </c>
      <c r="AR37" s="344">
        <v>-98.9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522</v>
      </c>
      <c r="AL38" s="1189"/>
      <c r="AM38" s="1189"/>
      <c r="AN38" s="1190"/>
      <c r="AO38" s="345">
        <v>1215</v>
      </c>
      <c r="AP38" s="345">
        <v>28</v>
      </c>
      <c r="AQ38" s="346">
        <v>2</v>
      </c>
      <c r="AR38" s="334">
        <v>1300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523</v>
      </c>
      <c r="AL39" s="1189"/>
      <c r="AM39" s="1189"/>
      <c r="AN39" s="1190"/>
      <c r="AO39" s="342">
        <v>-298150</v>
      </c>
      <c r="AP39" s="342">
        <v>-6883</v>
      </c>
      <c r="AQ39" s="343">
        <v>-5971</v>
      </c>
      <c r="AR39" s="344">
        <v>15.3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524</v>
      </c>
      <c r="AL40" s="1186"/>
      <c r="AM40" s="1186"/>
      <c r="AN40" s="1187"/>
      <c r="AO40" s="342">
        <v>-3311682</v>
      </c>
      <c r="AP40" s="342">
        <v>-76456</v>
      </c>
      <c r="AQ40" s="343">
        <v>-50395</v>
      </c>
      <c r="AR40" s="344">
        <v>51.7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1272081</v>
      </c>
      <c r="AP41" s="342">
        <v>29368</v>
      </c>
      <c r="AQ41" s="343">
        <v>21757</v>
      </c>
      <c r="AR41" s="344">
        <v>35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493</v>
      </c>
      <c r="AN49" s="1182" t="s">
        <v>528</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529</v>
      </c>
      <c r="AO50" s="359" t="s">
        <v>530</v>
      </c>
      <c r="AP50" s="360" t="s">
        <v>531</v>
      </c>
      <c r="AQ50" s="361" t="s">
        <v>532</v>
      </c>
      <c r="AR50" s="362" t="s">
        <v>533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3958826</v>
      </c>
      <c r="AN51" s="364">
        <v>87463</v>
      </c>
      <c r="AO51" s="365">
        <v>-15.7</v>
      </c>
      <c r="AP51" s="366">
        <v>57697</v>
      </c>
      <c r="AQ51" s="367">
        <v>-28</v>
      </c>
      <c r="AR51" s="368">
        <v>12.3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1215972</v>
      </c>
      <c r="AN52" s="372">
        <v>26865</v>
      </c>
      <c r="AO52" s="373">
        <v>-28.8</v>
      </c>
      <c r="AP52" s="374">
        <v>26743</v>
      </c>
      <c r="AQ52" s="375">
        <v>-30.4</v>
      </c>
      <c r="AR52" s="376">
        <v>1.6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4001534</v>
      </c>
      <c r="AN53" s="364">
        <v>89478</v>
      </c>
      <c r="AO53" s="365">
        <v>2.2999999999999998</v>
      </c>
      <c r="AP53" s="366">
        <v>63727</v>
      </c>
      <c r="AQ53" s="367">
        <v>10.5</v>
      </c>
      <c r="AR53" s="368">
        <v>-8.1999999999999993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809673</v>
      </c>
      <c r="AN54" s="372">
        <v>18105</v>
      </c>
      <c r="AO54" s="373">
        <v>-32.6</v>
      </c>
      <c r="AP54" s="374">
        <v>34577</v>
      </c>
      <c r="AQ54" s="375">
        <v>29.3</v>
      </c>
      <c r="AR54" s="376">
        <v>-61.9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3923232</v>
      </c>
      <c r="AN55" s="364">
        <v>88661</v>
      </c>
      <c r="AO55" s="365">
        <v>-0.9</v>
      </c>
      <c r="AP55" s="366">
        <v>66954</v>
      </c>
      <c r="AQ55" s="367">
        <v>5.0999999999999996</v>
      </c>
      <c r="AR55" s="368">
        <v>-6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1916720</v>
      </c>
      <c r="AN56" s="372">
        <v>43316</v>
      </c>
      <c r="AO56" s="373">
        <v>139.19999999999999</v>
      </c>
      <c r="AP56" s="374">
        <v>37305</v>
      </c>
      <c r="AQ56" s="375">
        <v>7.9</v>
      </c>
      <c r="AR56" s="376">
        <v>131.30000000000001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4865835</v>
      </c>
      <c r="AN57" s="364">
        <v>111168</v>
      </c>
      <c r="AO57" s="365">
        <v>25.4</v>
      </c>
      <c r="AP57" s="366">
        <v>72656</v>
      </c>
      <c r="AQ57" s="367">
        <v>8.5</v>
      </c>
      <c r="AR57" s="368">
        <v>16.899999999999999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2561097</v>
      </c>
      <c r="AN58" s="372">
        <v>58513</v>
      </c>
      <c r="AO58" s="373">
        <v>35.1</v>
      </c>
      <c r="AP58" s="374">
        <v>36448</v>
      </c>
      <c r="AQ58" s="375">
        <v>-2.2999999999999998</v>
      </c>
      <c r="AR58" s="376">
        <v>37.4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7618350</v>
      </c>
      <c r="AN59" s="364">
        <v>175882</v>
      </c>
      <c r="AO59" s="365">
        <v>58.2</v>
      </c>
      <c r="AP59" s="366">
        <v>65080</v>
      </c>
      <c r="AQ59" s="367">
        <v>-10.4</v>
      </c>
      <c r="AR59" s="368">
        <v>68.599999999999994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4896878</v>
      </c>
      <c r="AN60" s="372">
        <v>113053</v>
      </c>
      <c r="AO60" s="373">
        <v>93.2</v>
      </c>
      <c r="AP60" s="374">
        <v>38201</v>
      </c>
      <c r="AQ60" s="375">
        <v>4.8</v>
      </c>
      <c r="AR60" s="376">
        <v>88.4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4873555</v>
      </c>
      <c r="AN61" s="379">
        <v>110530</v>
      </c>
      <c r="AO61" s="380">
        <v>13.9</v>
      </c>
      <c r="AP61" s="381">
        <v>65223</v>
      </c>
      <c r="AQ61" s="382">
        <v>-2.9</v>
      </c>
      <c r="AR61" s="368">
        <v>16.8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2280068</v>
      </c>
      <c r="AN62" s="372">
        <v>51970</v>
      </c>
      <c r="AO62" s="373">
        <v>41.2</v>
      </c>
      <c r="AP62" s="374">
        <v>34655</v>
      </c>
      <c r="AQ62" s="375">
        <v>1.9</v>
      </c>
      <c r="AR62" s="376">
        <v>39.299999999999997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5hAIH+6lzx/9LrQQZT1rmEWMMiBsFa3TpCrVdDiJpKSn3hu0hRLtGAi7R+xJOUhbkWuKFPwXFi7T42BE6q+Z/Q==" saltValue="QaLLnYnw9IoIYijZHK7G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REnF14Fax0d+FME3bAgz2FUQAo7X0/hI+kBs8pNq9TvFChJbUH6IwR/60eTHubrHME9NxxzEhVElc9UZvuelA==" saltValue="dkH5LTnHZgmLTnwpXw6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A1ZnYN2nMAkpB1e+v5ZM351sLM6ZNqmokDYEVt9zBO05D/+7qYFAm4UgWQKFqFedpA7b5T+WfqXooq6+JNDA==" saltValue="zI+4u6Nj2cC5rtRa6T2uK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94" t="s">
        <v>3</v>
      </c>
      <c r="D47" s="1194"/>
      <c r="E47" s="1195"/>
      <c r="F47" s="11">
        <v>17.62</v>
      </c>
      <c r="G47" s="12">
        <v>20.260000000000002</v>
      </c>
      <c r="H47" s="12">
        <v>23.14</v>
      </c>
      <c r="I47" s="12">
        <v>23.6</v>
      </c>
      <c r="J47" s="13">
        <v>23.34</v>
      </c>
    </row>
    <row r="48" spans="2:10" ht="57.75" customHeight="1">
      <c r="B48" s="14"/>
      <c r="C48" s="1196" t="s">
        <v>4</v>
      </c>
      <c r="D48" s="1196"/>
      <c r="E48" s="1197"/>
      <c r="F48" s="15">
        <v>5.31</v>
      </c>
      <c r="G48" s="16">
        <v>6.22</v>
      </c>
      <c r="H48" s="16">
        <v>5.46</v>
      </c>
      <c r="I48" s="16">
        <v>4.95</v>
      </c>
      <c r="J48" s="17">
        <v>6.11</v>
      </c>
    </row>
    <row r="49" spans="2:10" ht="57.75" customHeight="1" thickBot="1">
      <c r="B49" s="18"/>
      <c r="C49" s="1198" t="s">
        <v>5</v>
      </c>
      <c r="D49" s="1198"/>
      <c r="E49" s="1199"/>
      <c r="F49" s="19" t="s">
        <v>549</v>
      </c>
      <c r="G49" s="20">
        <v>0.94</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yeBOyb+Lmw5kiUlNC+ifYzh8KKmKRH//sjPmBGbpetsPIvD+poH2EtM2ouSSB7FKZLzbprMOQlRND+Xf7tEetQ==" saltValue="Ess9K3h0CdVRDZLorZCSn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2020-03-09T01:54:22Z</cp:lastPrinted>
  <dcterms:created xsi:type="dcterms:W3CDTF">2020-02-10T06:30:19Z</dcterms:created>
  <dcterms:modified xsi:type="dcterms:W3CDTF">2020-03-12T07:24:09Z</dcterms:modified>
  <cp:category/>
</cp:coreProperties>
</file>